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" yWindow="600" windowWidth="17595" windowHeight="9210" activeTab="1"/>
  </bookViews>
  <sheets>
    <sheet name="Raw Data" sheetId="1" r:id="rId1"/>
    <sheet name="Final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0" i="2"/>
  <c r="H10"/>
  <c r="I9"/>
  <c r="H9"/>
  <c r="H7"/>
  <c r="I8"/>
  <c r="H8"/>
  <c r="I7"/>
  <c r="J7"/>
  <c r="I6"/>
  <c r="H6"/>
  <c r="I5"/>
  <c r="H5"/>
  <c r="I4"/>
  <c r="H4"/>
  <c r="J8"/>
  <c r="J9"/>
  <c r="J10"/>
  <c r="C10"/>
  <c r="D10" s="1"/>
  <c r="B10"/>
  <c r="C9"/>
  <c r="D9" s="1"/>
  <c r="B9"/>
  <c r="C8"/>
  <c r="D8" s="1"/>
  <c r="B8"/>
  <c r="C7"/>
  <c r="D7" s="1"/>
  <c r="B7"/>
  <c r="C6"/>
  <c r="B6"/>
  <c r="C5"/>
  <c r="B5"/>
  <c r="D6"/>
  <c r="D4"/>
  <c r="C4"/>
  <c r="B4"/>
  <c r="S5" i="1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"/>
  <c r="J6" i="2" l="1"/>
  <c r="J5"/>
  <c r="J4"/>
  <c r="D5"/>
  <c r="K30" i="1" l="1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"/>
  <c r="K45"/>
  <c r="H45"/>
  <c r="G45"/>
  <c r="K44"/>
  <c r="H44"/>
  <c r="G44"/>
  <c r="K43"/>
  <c r="H43"/>
  <c r="G43"/>
  <c r="K42"/>
  <c r="H42"/>
  <c r="G42"/>
  <c r="K41"/>
  <c r="H41"/>
  <c r="G41"/>
  <c r="K40"/>
  <c r="H40"/>
  <c r="G40"/>
  <c r="K39"/>
  <c r="H39"/>
  <c r="G39"/>
  <c r="K38"/>
  <c r="H38"/>
  <c r="G38"/>
  <c r="K37"/>
  <c r="H37"/>
  <c r="G37"/>
  <c r="K36"/>
  <c r="H36"/>
  <c r="G36"/>
  <c r="K35"/>
  <c r="H35"/>
  <c r="G35"/>
  <c r="K34"/>
  <c r="H34"/>
  <c r="G34"/>
  <c r="K33"/>
  <c r="H33"/>
  <c r="G33"/>
  <c r="K32"/>
  <c r="H32"/>
  <c r="G32"/>
  <c r="K31"/>
  <c r="H31"/>
  <c r="G31"/>
  <c r="H30"/>
  <c r="G30"/>
  <c r="K29"/>
  <c r="H29"/>
  <c r="G29"/>
  <c r="K28"/>
  <c r="H28"/>
  <c r="G28"/>
  <c r="K27"/>
  <c r="H27"/>
  <c r="G27"/>
  <c r="K26"/>
  <c r="H26"/>
  <c r="G26"/>
  <c r="K25"/>
  <c r="H25"/>
  <c r="G25"/>
  <c r="K24"/>
  <c r="H24"/>
  <c r="G24"/>
  <c r="K23"/>
  <c r="H23"/>
  <c r="G23"/>
  <c r="K22"/>
  <c r="H22"/>
  <c r="G22"/>
  <c r="K21"/>
  <c r="H21"/>
  <c r="G21"/>
  <c r="K20"/>
  <c r="H20"/>
  <c r="G20"/>
  <c r="K19"/>
  <c r="H19"/>
  <c r="G19"/>
  <c r="K18"/>
  <c r="H18"/>
  <c r="G18"/>
  <c r="K17"/>
  <c r="H17"/>
  <c r="G17"/>
  <c r="K16"/>
  <c r="H16"/>
  <c r="G16"/>
  <c r="K15"/>
  <c r="H15"/>
  <c r="G15"/>
  <c r="K14"/>
  <c r="H14"/>
  <c r="G14"/>
  <c r="K13"/>
  <c r="H13"/>
  <c r="G13"/>
  <c r="K12"/>
  <c r="H12"/>
  <c r="G12"/>
  <c r="K11"/>
  <c r="H11"/>
  <c r="G11"/>
  <c r="K10"/>
  <c r="H10"/>
  <c r="G10"/>
  <c r="K9"/>
  <c r="H9"/>
  <c r="G9"/>
  <c r="K8"/>
  <c r="H8"/>
  <c r="G8"/>
  <c r="K7"/>
  <c r="H7"/>
  <c r="G7"/>
  <c r="K6"/>
  <c r="H6"/>
  <c r="G6"/>
  <c r="K5"/>
  <c r="H5"/>
  <c r="G5"/>
  <c r="K4"/>
  <c r="H4"/>
  <c r="G4"/>
</calcChain>
</file>

<file path=xl/sharedStrings.xml><?xml version="1.0" encoding="utf-8"?>
<sst xmlns="http://schemas.openxmlformats.org/spreadsheetml/2006/main" count="140" uniqueCount="109">
  <si>
    <t>**Scale Calibrated on 11/18/09</t>
  </si>
  <si>
    <t>Tray Prep (103-105 and 550 deg C)</t>
  </si>
  <si>
    <t>Sample (103 deg C)</t>
  </si>
  <si>
    <t>Sample (550 deg C)</t>
  </si>
  <si>
    <t>Sampled on:</t>
  </si>
  <si>
    <t>Core Label</t>
  </si>
  <si>
    <t>Bottle Label</t>
  </si>
  <si>
    <t>Vol. of Sample</t>
  </si>
  <si>
    <t>Dry Wt 2</t>
  </si>
  <si>
    <t xml:space="preserve">Dry Wt 2 </t>
  </si>
  <si>
    <t>diff</t>
  </si>
  <si>
    <t>Mean</t>
  </si>
  <si>
    <t>Weight 1</t>
  </si>
  <si>
    <t>Weight 2</t>
  </si>
  <si>
    <t>Diff</t>
  </si>
  <si>
    <t>TSS</t>
  </si>
  <si>
    <t>TFS</t>
  </si>
  <si>
    <t>TVS</t>
  </si>
  <si>
    <t>Filter #</t>
  </si>
  <si>
    <t>(mL)</t>
  </si>
  <si>
    <t>(g)</t>
  </si>
  <si>
    <t>(mg/L)</t>
  </si>
  <si>
    <t>10LM023</t>
  </si>
  <si>
    <t>A1</t>
  </si>
  <si>
    <t>10LM024</t>
  </si>
  <si>
    <t>B1</t>
  </si>
  <si>
    <t>10LM025</t>
  </si>
  <si>
    <t>A2</t>
  </si>
  <si>
    <t>10LQ001</t>
  </si>
  <si>
    <t>B2</t>
  </si>
  <si>
    <t>10LQ002</t>
  </si>
  <si>
    <t>A3</t>
  </si>
  <si>
    <t>10LQ003</t>
  </si>
  <si>
    <t>B3</t>
  </si>
  <si>
    <t>10LQ004</t>
  </si>
  <si>
    <t>A4</t>
  </si>
  <si>
    <t>10LQ005</t>
  </si>
  <si>
    <t>B4</t>
  </si>
  <si>
    <t>10LQ006</t>
  </si>
  <si>
    <t>A5</t>
  </si>
  <si>
    <t>10LQ007</t>
  </si>
  <si>
    <t>B5</t>
  </si>
  <si>
    <t>10LQ008</t>
  </si>
  <si>
    <t>A6</t>
  </si>
  <si>
    <t>10LQ009</t>
  </si>
  <si>
    <t>B6</t>
  </si>
  <si>
    <t>10LQ010</t>
  </si>
  <si>
    <t>A7</t>
  </si>
  <si>
    <t>10LQ011</t>
  </si>
  <si>
    <t>B7</t>
  </si>
  <si>
    <t>10LQ012</t>
  </si>
  <si>
    <t>A8</t>
  </si>
  <si>
    <t>10LQ014</t>
  </si>
  <si>
    <t>B8</t>
  </si>
  <si>
    <t>10LQ015</t>
  </si>
  <si>
    <t>A9</t>
  </si>
  <si>
    <t>10LQ016</t>
  </si>
  <si>
    <t>B9</t>
  </si>
  <si>
    <t>10LQ017</t>
  </si>
  <si>
    <t>A10</t>
  </si>
  <si>
    <t>10LQ018</t>
  </si>
  <si>
    <t>B10</t>
  </si>
  <si>
    <t>10LQ019</t>
  </si>
  <si>
    <t>A11</t>
  </si>
  <si>
    <t>10LQ020</t>
  </si>
  <si>
    <t>B11</t>
  </si>
  <si>
    <t>10LQ021</t>
  </si>
  <si>
    <t>A12</t>
  </si>
  <si>
    <t>10LQ022</t>
  </si>
  <si>
    <t>B12</t>
  </si>
  <si>
    <t>10LQ023</t>
  </si>
  <si>
    <t>A13</t>
  </si>
  <si>
    <t>10LQ024</t>
  </si>
  <si>
    <t>B13</t>
  </si>
  <si>
    <t>10LQ025</t>
  </si>
  <si>
    <t>A14</t>
  </si>
  <si>
    <t>10LQ026</t>
  </si>
  <si>
    <t>B14</t>
  </si>
  <si>
    <t>10LQ028</t>
  </si>
  <si>
    <t>A15</t>
  </si>
  <si>
    <t>10LQ029</t>
  </si>
  <si>
    <t>B15</t>
  </si>
  <si>
    <t>10LQ030</t>
  </si>
  <si>
    <t>A16</t>
  </si>
  <si>
    <t>10LQ031</t>
  </si>
  <si>
    <t>B16</t>
  </si>
  <si>
    <t>10LQ032</t>
  </si>
  <si>
    <t>A17</t>
  </si>
  <si>
    <t>10LQ033</t>
  </si>
  <si>
    <t>B17</t>
  </si>
  <si>
    <t>10LQ034</t>
  </si>
  <si>
    <t>A18</t>
  </si>
  <si>
    <t>10LQ035</t>
  </si>
  <si>
    <t>B18</t>
  </si>
  <si>
    <t>10LQ036</t>
  </si>
  <si>
    <t>A19</t>
  </si>
  <si>
    <t>10LQ037</t>
  </si>
  <si>
    <t>B19</t>
  </si>
  <si>
    <t>10LQ038</t>
  </si>
  <si>
    <t>A20</t>
  </si>
  <si>
    <t>10LQ039</t>
  </si>
  <si>
    <t>B20</t>
  </si>
  <si>
    <t>10LQ040</t>
  </si>
  <si>
    <t>A21</t>
  </si>
  <si>
    <t>10LQ041</t>
  </si>
  <si>
    <t>B21</t>
  </si>
  <si>
    <t>Tau</t>
  </si>
  <si>
    <t>Sample: 4939</t>
  </si>
  <si>
    <t>Sample: 4937</t>
  </si>
</sst>
</file>

<file path=xl/styles.xml><?xml version="1.0" encoding="utf-8"?>
<styleSheet xmlns="http://schemas.openxmlformats.org/spreadsheetml/2006/main">
  <numFmts count="1">
    <numFmt numFmtId="164" formatCode="0.0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0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1" xfId="0" applyBorder="1"/>
    <xf numFmtId="164" fontId="0" fillId="0" borderId="0" xfId="0" applyNumberFormat="1" applyBorder="1"/>
    <xf numFmtId="164" fontId="0" fillId="0" borderId="1" xfId="0" applyNumberFormat="1" applyBorder="1"/>
    <xf numFmtId="164" fontId="0" fillId="2" borderId="0" xfId="0" applyNumberFormat="1" applyFill="1"/>
    <xf numFmtId="164" fontId="0" fillId="2" borderId="1" xfId="0" applyNumberFormat="1" applyFill="1" applyBorder="1"/>
    <xf numFmtId="164" fontId="0" fillId="0" borderId="0" xfId="0" applyNumberFormat="1"/>
    <xf numFmtId="164" fontId="0" fillId="3" borderId="0" xfId="0" applyNumberFormat="1" applyFill="1"/>
    <xf numFmtId="0" fontId="0" fillId="3" borderId="0" xfId="0" applyFill="1"/>
    <xf numFmtId="164" fontId="0" fillId="0" borderId="0" xfId="0" applyNumberFormat="1" applyFill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9" xfId="0" applyBorder="1"/>
    <xf numFmtId="0" fontId="1" fillId="0" borderId="10" xfId="0" applyFont="1" applyBorder="1"/>
    <xf numFmtId="0" fontId="1" fillId="0" borderId="9" xfId="0" applyFont="1" applyBorder="1"/>
    <xf numFmtId="2" fontId="0" fillId="0" borderId="0" xfId="0" applyNumberFormat="1" applyBorder="1"/>
    <xf numFmtId="2" fontId="0" fillId="0" borderId="1" xfId="0" applyNumberFormat="1" applyBorder="1"/>
    <xf numFmtId="2" fontId="0" fillId="0" borderId="3" xfId="0" applyNumberFormat="1" applyBorder="1"/>
    <xf numFmtId="2" fontId="0" fillId="0" borderId="4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45"/>
  <sheetViews>
    <sheetView topLeftCell="C1" zoomScaleNormal="100" workbookViewId="0">
      <selection activeCell="D24" sqref="D24"/>
    </sheetView>
  </sheetViews>
  <sheetFormatPr defaultRowHeight="15"/>
  <cols>
    <col min="1" max="1" width="28.5703125" bestFit="1" customWidth="1"/>
    <col min="2" max="2" width="10.28515625" bestFit="1" customWidth="1"/>
    <col min="3" max="3" width="11.5703125" bestFit="1" customWidth="1"/>
    <col min="4" max="4" width="14" customWidth="1"/>
    <col min="5" max="16" width="9.140625" customWidth="1"/>
  </cols>
  <sheetData>
    <row r="1" spans="1:19">
      <c r="A1" s="1" t="s">
        <v>0</v>
      </c>
      <c r="B1" s="1"/>
      <c r="C1" s="1"/>
      <c r="D1" s="2"/>
      <c r="E1" s="3" t="s">
        <v>1</v>
      </c>
      <c r="F1" s="4"/>
      <c r="G1" s="4"/>
      <c r="H1" s="2"/>
      <c r="I1" s="5" t="s">
        <v>2</v>
      </c>
      <c r="J1" s="5"/>
      <c r="K1" s="5"/>
      <c r="L1" s="2"/>
      <c r="M1" s="5" t="s">
        <v>3</v>
      </c>
      <c r="N1" s="5"/>
      <c r="O1" s="5"/>
      <c r="P1" s="2"/>
      <c r="Q1" s="5"/>
      <c r="R1" s="5"/>
      <c r="S1" s="5"/>
    </row>
    <row r="2" spans="1:19">
      <c r="A2" s="5" t="s">
        <v>4</v>
      </c>
      <c r="B2" s="5" t="s">
        <v>5</v>
      </c>
      <c r="C2" s="5" t="s">
        <v>6</v>
      </c>
      <c r="D2" s="2" t="s">
        <v>7</v>
      </c>
      <c r="E2" s="3" t="s">
        <v>8</v>
      </c>
      <c r="F2" s="4" t="s">
        <v>9</v>
      </c>
      <c r="G2" s="4" t="s">
        <v>10</v>
      </c>
      <c r="H2" s="2" t="s">
        <v>11</v>
      </c>
      <c r="I2" s="5" t="s">
        <v>12</v>
      </c>
      <c r="J2" s="5" t="s">
        <v>13</v>
      </c>
      <c r="K2" s="5" t="s">
        <v>14</v>
      </c>
      <c r="L2" s="2" t="s">
        <v>11</v>
      </c>
      <c r="M2" s="5" t="s">
        <v>12</v>
      </c>
      <c r="N2" s="5" t="s">
        <v>13</v>
      </c>
      <c r="O2" s="5" t="s">
        <v>11</v>
      </c>
      <c r="P2" s="2" t="s">
        <v>14</v>
      </c>
      <c r="Q2" s="5" t="s">
        <v>15</v>
      </c>
      <c r="R2" s="5" t="s">
        <v>16</v>
      </c>
      <c r="S2" s="5" t="s">
        <v>17</v>
      </c>
    </row>
    <row r="3" spans="1:19">
      <c r="A3" s="6" t="s">
        <v>18</v>
      </c>
      <c r="B3" s="6"/>
      <c r="C3" s="6"/>
      <c r="D3" s="7" t="s">
        <v>19</v>
      </c>
      <c r="E3" s="8" t="s">
        <v>20</v>
      </c>
      <c r="F3" s="6" t="s">
        <v>20</v>
      </c>
      <c r="G3" s="6" t="s">
        <v>20</v>
      </c>
      <c r="H3" s="7" t="s">
        <v>20</v>
      </c>
      <c r="I3" s="6" t="s">
        <v>20</v>
      </c>
      <c r="J3" s="6" t="s">
        <v>20</v>
      </c>
      <c r="K3" s="6" t="s">
        <v>20</v>
      </c>
      <c r="L3" s="7" t="s">
        <v>20</v>
      </c>
      <c r="M3" s="6" t="s">
        <v>20</v>
      </c>
      <c r="N3" s="6" t="s">
        <v>20</v>
      </c>
      <c r="O3" s="6" t="s">
        <v>20</v>
      </c>
      <c r="P3" s="7" t="s">
        <v>20</v>
      </c>
      <c r="Q3" s="6" t="s">
        <v>21</v>
      </c>
      <c r="R3" s="6" t="s">
        <v>21</v>
      </c>
      <c r="S3" s="6" t="s">
        <v>21</v>
      </c>
    </row>
    <row r="4" spans="1:19">
      <c r="A4" t="s">
        <v>22</v>
      </c>
      <c r="B4">
        <v>4937</v>
      </c>
      <c r="C4" t="s">
        <v>23</v>
      </c>
      <c r="D4" s="9">
        <v>830</v>
      </c>
      <c r="E4">
        <v>1.1537999999999999</v>
      </c>
      <c r="F4">
        <v>1.1539999999999999</v>
      </c>
      <c r="G4" s="10">
        <f>E4-F4</f>
        <v>-1.9999999999997797E-4</v>
      </c>
      <c r="H4" s="11">
        <f>(E4+F4)/2</f>
        <v>1.1538999999999999</v>
      </c>
      <c r="I4" s="12">
        <v>1.1875</v>
      </c>
      <c r="J4" s="12">
        <v>1.1875</v>
      </c>
      <c r="K4" s="12">
        <f>I4-J4</f>
        <v>0</v>
      </c>
      <c r="L4" s="13">
        <f>(I4+J4)/2</f>
        <v>1.1875</v>
      </c>
      <c r="M4" s="17">
        <v>1.1762999999999999</v>
      </c>
      <c r="N4" s="14">
        <v>1.1759999999999999</v>
      </c>
      <c r="O4" s="14">
        <f>(M4+N4)/2</f>
        <v>1.1761499999999998</v>
      </c>
      <c r="P4" s="11">
        <f>M4-N4</f>
        <v>2.9999999999996696E-4</v>
      </c>
      <c r="Q4" s="14">
        <f>((L4-H4)*1000)/(D4/1000)</f>
        <v>40.481927710843465</v>
      </c>
      <c r="R4" s="14">
        <f>((O4-H4)*1000)/(D4/1000)</f>
        <v>26.807228915662506</v>
      </c>
      <c r="S4" s="14">
        <f>Q4-R4</f>
        <v>13.674698795180959</v>
      </c>
    </row>
    <row r="5" spans="1:19">
      <c r="A5" t="s">
        <v>24</v>
      </c>
      <c r="B5">
        <v>4939</v>
      </c>
      <c r="C5" t="s">
        <v>25</v>
      </c>
      <c r="D5" s="9">
        <v>920</v>
      </c>
      <c r="E5">
        <v>1.1529</v>
      </c>
      <c r="F5">
        <v>1.1527000000000001</v>
      </c>
      <c r="G5" s="10">
        <f t="shared" ref="G5:G45" si="0">E5-F5</f>
        <v>1.9999999999997797E-4</v>
      </c>
      <c r="H5" s="11">
        <f t="shared" ref="H5:H45" si="1">(E5+F5)/2</f>
        <v>1.1528</v>
      </c>
      <c r="I5" s="12">
        <v>1.2062999999999999</v>
      </c>
      <c r="J5" s="12">
        <v>1.2060999999999999</v>
      </c>
      <c r="K5" s="12">
        <f t="shared" ref="K5:K45" si="2">I5-J5</f>
        <v>1.9999999999997797E-4</v>
      </c>
      <c r="L5" s="13">
        <f t="shared" ref="L5:L45" si="3">(I5+J5)/2</f>
        <v>1.2061999999999999</v>
      </c>
      <c r="M5" s="12">
        <v>1.1939</v>
      </c>
      <c r="N5" s="14">
        <v>1.1941999999999999</v>
      </c>
      <c r="O5" s="14">
        <f t="shared" ref="O5:O45" si="4">(M5+N5)/2</f>
        <v>1.1940499999999998</v>
      </c>
      <c r="P5" s="11">
        <f t="shared" ref="P5:P45" si="5">M5-N5</f>
        <v>-2.9999999999996696E-4</v>
      </c>
      <c r="Q5" s="14">
        <f t="shared" ref="Q5:Q45" si="6">((L5-H5)*1000)/(D5/1000)</f>
        <v>58.043478260869442</v>
      </c>
      <c r="R5" s="14">
        <f t="shared" ref="R5:R45" si="7">((O5-H5)*1000)/(D5/1000)</f>
        <v>44.836956521738898</v>
      </c>
      <c r="S5" s="14">
        <f t="shared" ref="S5:S45" si="8">Q5-R5</f>
        <v>13.206521739130544</v>
      </c>
    </row>
    <row r="6" spans="1:19">
      <c r="A6" t="s">
        <v>26</v>
      </c>
      <c r="B6">
        <v>4937</v>
      </c>
      <c r="C6" t="s">
        <v>27</v>
      </c>
      <c r="D6" s="9">
        <v>1740</v>
      </c>
      <c r="E6">
        <v>1.1631</v>
      </c>
      <c r="F6">
        <v>1.1635</v>
      </c>
      <c r="G6" s="10">
        <f t="shared" si="0"/>
        <v>-3.9999999999995595E-4</v>
      </c>
      <c r="H6" s="11">
        <f t="shared" si="1"/>
        <v>1.1633</v>
      </c>
      <c r="I6" s="12">
        <v>1.226</v>
      </c>
      <c r="J6" s="12">
        <v>1.2257</v>
      </c>
      <c r="K6" s="12">
        <f t="shared" si="2"/>
        <v>2.9999999999996696E-4</v>
      </c>
      <c r="L6" s="13">
        <f t="shared" si="3"/>
        <v>1.2258499999999999</v>
      </c>
      <c r="M6" s="17">
        <v>1.2114</v>
      </c>
      <c r="N6" s="14">
        <v>1.2114</v>
      </c>
      <c r="O6" s="14">
        <f t="shared" si="4"/>
        <v>1.2114</v>
      </c>
      <c r="P6" s="11">
        <f t="shared" si="5"/>
        <v>0</v>
      </c>
      <c r="Q6" s="14">
        <f t="shared" si="6"/>
        <v>35.948275862068897</v>
      </c>
      <c r="R6" s="14">
        <f t="shared" si="7"/>
        <v>27.643678160919556</v>
      </c>
      <c r="S6" s="14">
        <f t="shared" si="8"/>
        <v>8.3045977011493406</v>
      </c>
    </row>
    <row r="7" spans="1:19">
      <c r="A7" t="s">
        <v>28</v>
      </c>
      <c r="B7">
        <v>4939</v>
      </c>
      <c r="C7" t="s">
        <v>29</v>
      </c>
      <c r="D7" s="9">
        <v>1845</v>
      </c>
      <c r="E7">
        <v>1.1769000000000001</v>
      </c>
      <c r="F7">
        <v>1.1768000000000001</v>
      </c>
      <c r="G7" s="10">
        <f t="shared" si="0"/>
        <v>9.9999999999988987E-5</v>
      </c>
      <c r="H7" s="11">
        <f t="shared" si="1"/>
        <v>1.17685</v>
      </c>
      <c r="I7" s="12">
        <v>1.2488999999999999</v>
      </c>
      <c r="J7" s="12">
        <v>1.2491000000000001</v>
      </c>
      <c r="K7" s="12">
        <f t="shared" si="2"/>
        <v>-2.0000000000020002E-4</v>
      </c>
      <c r="L7" s="13">
        <f t="shared" si="3"/>
        <v>1.2490000000000001</v>
      </c>
      <c r="M7" s="12">
        <v>1.2349000000000001</v>
      </c>
      <c r="N7" s="14">
        <v>1.2353000000000001</v>
      </c>
      <c r="O7" s="14">
        <f t="shared" si="4"/>
        <v>1.2351000000000001</v>
      </c>
      <c r="P7" s="11">
        <f t="shared" si="5"/>
        <v>-3.9999999999995595E-4</v>
      </c>
      <c r="Q7" s="14">
        <f t="shared" si="6"/>
        <v>39.105691056910658</v>
      </c>
      <c r="R7" s="14">
        <f t="shared" si="7"/>
        <v>31.571815718157254</v>
      </c>
      <c r="S7" s="14">
        <f t="shared" si="8"/>
        <v>7.5338753387534041</v>
      </c>
    </row>
    <row r="8" spans="1:19">
      <c r="A8" t="s">
        <v>30</v>
      </c>
      <c r="B8">
        <v>4937</v>
      </c>
      <c r="C8" t="s">
        <v>31</v>
      </c>
      <c r="D8" s="9">
        <v>965</v>
      </c>
      <c r="E8">
        <v>1.1756</v>
      </c>
      <c r="F8">
        <v>1.1758</v>
      </c>
      <c r="G8" s="10">
        <f t="shared" si="0"/>
        <v>-1.9999999999997797E-4</v>
      </c>
      <c r="H8" s="11">
        <f t="shared" si="1"/>
        <v>1.1757</v>
      </c>
      <c r="I8" s="12">
        <v>1.2985</v>
      </c>
      <c r="J8" s="12">
        <v>1.2987</v>
      </c>
      <c r="K8" s="12">
        <f t="shared" si="2"/>
        <v>-1.9999999999997797E-4</v>
      </c>
      <c r="L8" s="13">
        <f t="shared" si="3"/>
        <v>1.2986</v>
      </c>
      <c r="M8" s="17">
        <v>1.2810999999999999</v>
      </c>
      <c r="N8" s="14">
        <v>1.2811999999999999</v>
      </c>
      <c r="O8" s="14">
        <f t="shared" si="4"/>
        <v>1.2811499999999998</v>
      </c>
      <c r="P8" s="11">
        <f t="shared" si="5"/>
        <v>-9.9999999999988987E-5</v>
      </c>
      <c r="Q8" s="14">
        <f t="shared" si="6"/>
        <v>127.35751295336789</v>
      </c>
      <c r="R8" s="14">
        <f t="shared" si="7"/>
        <v>109.27461139896354</v>
      </c>
      <c r="S8" s="14">
        <f t="shared" si="8"/>
        <v>18.082901554404344</v>
      </c>
    </row>
    <row r="9" spans="1:19">
      <c r="A9" t="s">
        <v>32</v>
      </c>
      <c r="B9">
        <v>4939</v>
      </c>
      <c r="C9" t="s">
        <v>33</v>
      </c>
      <c r="D9" s="9">
        <v>1000</v>
      </c>
      <c r="E9">
        <v>1.1789000000000001</v>
      </c>
      <c r="F9">
        <v>1.1789000000000001</v>
      </c>
      <c r="G9" s="10">
        <f t="shared" si="0"/>
        <v>0</v>
      </c>
      <c r="H9" s="11">
        <f t="shared" si="1"/>
        <v>1.1789000000000001</v>
      </c>
      <c r="I9" s="12">
        <v>1.3156000000000001</v>
      </c>
      <c r="J9" s="12">
        <v>1.3152999999999999</v>
      </c>
      <c r="K9" s="12">
        <f t="shared" si="2"/>
        <v>3.00000000000189E-4</v>
      </c>
      <c r="L9" s="13">
        <f t="shared" si="3"/>
        <v>1.31545</v>
      </c>
      <c r="M9" s="17">
        <v>1.2971999999999999</v>
      </c>
      <c r="N9" s="14">
        <v>1.2970999999999999</v>
      </c>
      <c r="O9" s="14">
        <f t="shared" si="4"/>
        <v>1.2971499999999998</v>
      </c>
      <c r="P9" s="11">
        <f t="shared" si="5"/>
        <v>9.9999999999988987E-5</v>
      </c>
      <c r="Q9" s="14">
        <f t="shared" si="6"/>
        <v>136.54999999999995</v>
      </c>
      <c r="R9" s="14">
        <f t="shared" si="7"/>
        <v>118.24999999999974</v>
      </c>
      <c r="S9" s="14">
        <f t="shared" si="8"/>
        <v>18.30000000000021</v>
      </c>
    </row>
    <row r="10" spans="1:19">
      <c r="A10" t="s">
        <v>34</v>
      </c>
      <c r="B10">
        <v>4937</v>
      </c>
      <c r="C10" t="s">
        <v>35</v>
      </c>
      <c r="D10" s="9">
        <v>880</v>
      </c>
      <c r="E10">
        <v>1.1840999999999999</v>
      </c>
      <c r="F10">
        <v>1.1841999999999999</v>
      </c>
      <c r="G10" s="10">
        <f t="shared" si="0"/>
        <v>-9.9999999999988987E-5</v>
      </c>
      <c r="H10" s="11">
        <f t="shared" si="1"/>
        <v>1.1841499999999998</v>
      </c>
      <c r="I10" s="12">
        <v>1.2542</v>
      </c>
      <c r="J10" s="12">
        <v>1.2546999999999999</v>
      </c>
      <c r="K10" s="12">
        <f t="shared" si="2"/>
        <v>-4.9999999999994493E-4</v>
      </c>
      <c r="L10" s="13">
        <f t="shared" si="3"/>
        <v>1.2544499999999998</v>
      </c>
      <c r="M10" s="17">
        <v>1.2410000000000001</v>
      </c>
      <c r="N10" s="14">
        <v>1.2411000000000001</v>
      </c>
      <c r="O10" s="14">
        <f t="shared" si="4"/>
        <v>1.24105</v>
      </c>
      <c r="P10" s="11">
        <f t="shared" si="5"/>
        <v>-9.9999999999988987E-5</v>
      </c>
      <c r="Q10" s="14">
        <f t="shared" si="6"/>
        <v>79.886363636363669</v>
      </c>
      <c r="R10" s="14">
        <f t="shared" si="7"/>
        <v>64.659090909091105</v>
      </c>
      <c r="S10" s="14">
        <f t="shared" si="8"/>
        <v>15.227272727272563</v>
      </c>
    </row>
    <row r="11" spans="1:19">
      <c r="A11" t="s">
        <v>36</v>
      </c>
      <c r="B11">
        <v>4939</v>
      </c>
      <c r="C11" t="s">
        <v>37</v>
      </c>
      <c r="D11" s="9">
        <v>900</v>
      </c>
      <c r="E11">
        <v>1.1718</v>
      </c>
      <c r="F11">
        <v>1.1718</v>
      </c>
      <c r="G11" s="10">
        <f t="shared" si="0"/>
        <v>0</v>
      </c>
      <c r="H11" s="11">
        <f t="shared" si="1"/>
        <v>1.1718</v>
      </c>
      <c r="I11" s="12">
        <v>1.2578</v>
      </c>
      <c r="J11" s="12">
        <v>1.2574000000000001</v>
      </c>
      <c r="K11" s="12">
        <f t="shared" si="2"/>
        <v>3.9999999999995595E-4</v>
      </c>
      <c r="L11" s="13">
        <f t="shared" si="3"/>
        <v>1.2576000000000001</v>
      </c>
      <c r="M11" s="12">
        <v>1.2433000000000001</v>
      </c>
      <c r="N11" s="14">
        <v>1.2438</v>
      </c>
      <c r="O11" s="14">
        <f t="shared" si="4"/>
        <v>1.2435499999999999</v>
      </c>
      <c r="P11" s="11">
        <f t="shared" si="5"/>
        <v>-4.9999999999994493E-4</v>
      </c>
      <c r="Q11" s="14">
        <f t="shared" si="6"/>
        <v>95.333333333333442</v>
      </c>
      <c r="R11" s="14">
        <f t="shared" si="7"/>
        <v>79.7222222222222</v>
      </c>
      <c r="S11" s="14">
        <f t="shared" si="8"/>
        <v>15.611111111111242</v>
      </c>
    </row>
    <row r="12" spans="1:19">
      <c r="A12" t="s">
        <v>38</v>
      </c>
      <c r="B12">
        <v>4937</v>
      </c>
      <c r="C12" t="s">
        <v>39</v>
      </c>
      <c r="D12" s="9">
        <v>635</v>
      </c>
      <c r="E12">
        <v>1.1746000000000001</v>
      </c>
      <c r="F12">
        <v>1.1744000000000001</v>
      </c>
      <c r="G12" s="10">
        <f t="shared" si="0"/>
        <v>1.9999999999997797E-4</v>
      </c>
      <c r="H12" s="11">
        <f t="shared" si="1"/>
        <v>1.1745000000000001</v>
      </c>
      <c r="I12" s="12">
        <v>1.2242</v>
      </c>
      <c r="J12" s="12">
        <v>1.2246999999999999</v>
      </c>
      <c r="K12" s="12">
        <f t="shared" si="2"/>
        <v>-4.9999999999994493E-4</v>
      </c>
      <c r="L12" s="13">
        <f t="shared" si="3"/>
        <v>1.22445</v>
      </c>
      <c r="M12" s="12">
        <v>1.2134</v>
      </c>
      <c r="N12" s="14">
        <v>1.2137</v>
      </c>
      <c r="O12" s="14">
        <f t="shared" si="4"/>
        <v>1.2135500000000001</v>
      </c>
      <c r="P12" s="11">
        <f t="shared" si="5"/>
        <v>-2.9999999999996696E-4</v>
      </c>
      <c r="Q12" s="14">
        <f t="shared" si="6"/>
        <v>78.661417322834552</v>
      </c>
      <c r="R12" s="14">
        <f t="shared" si="7"/>
        <v>61.496062992126021</v>
      </c>
      <c r="S12" s="14">
        <f t="shared" si="8"/>
        <v>17.165354330708531</v>
      </c>
    </row>
    <row r="13" spans="1:19">
      <c r="A13" t="s">
        <v>40</v>
      </c>
      <c r="B13">
        <v>4939</v>
      </c>
      <c r="C13" t="s">
        <v>41</v>
      </c>
      <c r="D13" s="9">
        <v>685</v>
      </c>
      <c r="E13">
        <v>1.1893</v>
      </c>
      <c r="F13">
        <v>1.1890000000000001</v>
      </c>
      <c r="G13" s="10">
        <f t="shared" si="0"/>
        <v>2.9999999999996696E-4</v>
      </c>
      <c r="H13" s="11">
        <f t="shared" si="1"/>
        <v>1.1891500000000002</v>
      </c>
      <c r="I13" s="12">
        <v>1.2521</v>
      </c>
      <c r="J13" s="12">
        <v>1.2521</v>
      </c>
      <c r="K13" s="12">
        <f t="shared" si="2"/>
        <v>0</v>
      </c>
      <c r="L13" s="13">
        <f t="shared" si="3"/>
        <v>1.2521</v>
      </c>
      <c r="M13" s="12">
        <v>1.2399</v>
      </c>
      <c r="N13" s="14">
        <v>1.2402</v>
      </c>
      <c r="O13" s="14">
        <f t="shared" si="4"/>
        <v>1.2400500000000001</v>
      </c>
      <c r="P13" s="11">
        <f t="shared" si="5"/>
        <v>-2.9999999999996696E-4</v>
      </c>
      <c r="Q13" s="14">
        <f t="shared" si="6"/>
        <v>91.897810218977867</v>
      </c>
      <c r="R13" s="14">
        <f t="shared" si="7"/>
        <v>74.306569343065618</v>
      </c>
      <c r="S13" s="14">
        <f t="shared" si="8"/>
        <v>17.591240875912248</v>
      </c>
    </row>
    <row r="14" spans="1:19">
      <c r="A14" t="s">
        <v>42</v>
      </c>
      <c r="B14">
        <v>4937</v>
      </c>
      <c r="C14" t="s">
        <v>43</v>
      </c>
      <c r="D14" s="9">
        <v>800</v>
      </c>
      <c r="E14">
        <v>1.177</v>
      </c>
      <c r="F14">
        <v>1.1767000000000001</v>
      </c>
      <c r="G14" s="10">
        <f t="shared" si="0"/>
        <v>2.9999999999996696E-4</v>
      </c>
      <c r="H14" s="11">
        <f t="shared" si="1"/>
        <v>1.17685</v>
      </c>
      <c r="I14" s="12">
        <v>1.355</v>
      </c>
      <c r="J14" s="12">
        <v>1.3548</v>
      </c>
      <c r="K14" s="12">
        <f t="shared" si="2"/>
        <v>1.9999999999997797E-4</v>
      </c>
      <c r="L14" s="13">
        <f t="shared" si="3"/>
        <v>1.3549</v>
      </c>
      <c r="M14" s="17">
        <v>1.3331999999999999</v>
      </c>
      <c r="N14" s="14">
        <v>1.3331999999999999</v>
      </c>
      <c r="O14" s="14">
        <f t="shared" si="4"/>
        <v>1.3331999999999999</v>
      </c>
      <c r="P14" s="11">
        <f t="shared" si="5"/>
        <v>0</v>
      </c>
      <c r="Q14" s="14">
        <f t="shared" si="6"/>
        <v>222.56250000000003</v>
      </c>
      <c r="R14" s="14">
        <f t="shared" si="7"/>
        <v>195.43749999999997</v>
      </c>
      <c r="S14" s="14">
        <f t="shared" si="8"/>
        <v>27.125000000000057</v>
      </c>
    </row>
    <row r="15" spans="1:19">
      <c r="A15" t="s">
        <v>44</v>
      </c>
      <c r="B15">
        <v>4939</v>
      </c>
      <c r="C15" t="s">
        <v>45</v>
      </c>
      <c r="D15" s="9">
        <v>840</v>
      </c>
      <c r="E15">
        <v>1.1822999999999999</v>
      </c>
      <c r="F15">
        <v>1.1822999999999999</v>
      </c>
      <c r="G15" s="10">
        <f t="shared" si="0"/>
        <v>0</v>
      </c>
      <c r="H15" s="11">
        <f t="shared" si="1"/>
        <v>1.1822999999999999</v>
      </c>
      <c r="I15" s="12">
        <v>1.4981</v>
      </c>
      <c r="J15" s="12">
        <v>1.4978</v>
      </c>
      <c r="K15" s="12">
        <f t="shared" si="2"/>
        <v>2.9999999999996696E-4</v>
      </c>
      <c r="L15" s="13">
        <f t="shared" si="3"/>
        <v>1.4979499999999999</v>
      </c>
      <c r="M15" s="12">
        <v>1.4626999999999999</v>
      </c>
      <c r="N15" s="17">
        <v>1.4629000000000001</v>
      </c>
      <c r="O15" s="14">
        <f t="shared" si="4"/>
        <v>1.4628000000000001</v>
      </c>
      <c r="P15" s="11">
        <f t="shared" si="5"/>
        <v>-2.0000000000020002E-4</v>
      </c>
      <c r="Q15" s="14">
        <f t="shared" si="6"/>
        <v>375.77380952380952</v>
      </c>
      <c r="R15" s="14">
        <f t="shared" si="7"/>
        <v>333.92857142857167</v>
      </c>
      <c r="S15" s="14">
        <f t="shared" si="8"/>
        <v>41.845238095237846</v>
      </c>
    </row>
    <row r="16" spans="1:19">
      <c r="A16" t="s">
        <v>46</v>
      </c>
      <c r="B16">
        <v>4937</v>
      </c>
      <c r="C16" t="s">
        <v>47</v>
      </c>
      <c r="D16" s="9">
        <v>840</v>
      </c>
      <c r="E16">
        <v>1.1760999999999999</v>
      </c>
      <c r="F16">
        <v>1.1757</v>
      </c>
      <c r="G16" s="10">
        <f t="shared" si="0"/>
        <v>3.9999999999995595E-4</v>
      </c>
      <c r="H16" s="11">
        <f t="shared" si="1"/>
        <v>1.1758999999999999</v>
      </c>
      <c r="I16" s="12">
        <v>1.2826</v>
      </c>
      <c r="J16" s="12">
        <v>1.2827</v>
      </c>
      <c r="K16" s="12">
        <f t="shared" si="2"/>
        <v>-9.9999999999988987E-5</v>
      </c>
      <c r="L16" s="13">
        <f t="shared" si="3"/>
        <v>1.2826499999999998</v>
      </c>
      <c r="M16" s="12">
        <v>1.2659</v>
      </c>
      <c r="N16" s="14">
        <v>1.2663</v>
      </c>
      <c r="O16" s="14">
        <f t="shared" si="4"/>
        <v>1.2661</v>
      </c>
      <c r="P16" s="11">
        <f t="shared" si="5"/>
        <v>-3.9999999999995595E-4</v>
      </c>
      <c r="Q16" s="14">
        <f t="shared" si="6"/>
        <v>127.08333333333321</v>
      </c>
      <c r="R16" s="14">
        <f t="shared" si="7"/>
        <v>107.38095238095245</v>
      </c>
      <c r="S16" s="14">
        <f t="shared" si="8"/>
        <v>19.702380952380764</v>
      </c>
    </row>
    <row r="17" spans="1:19">
      <c r="A17" s="16" t="s">
        <v>48</v>
      </c>
      <c r="B17">
        <v>4939</v>
      </c>
      <c r="C17" t="s">
        <v>49</v>
      </c>
      <c r="D17" s="9">
        <v>870</v>
      </c>
      <c r="E17">
        <v>1.1891</v>
      </c>
      <c r="F17">
        <v>1.1886000000000001</v>
      </c>
      <c r="G17" s="10">
        <f t="shared" si="0"/>
        <v>4.9999999999994493E-4</v>
      </c>
      <c r="H17" s="11">
        <f t="shared" si="1"/>
        <v>1.18885</v>
      </c>
      <c r="I17" s="12">
        <v>1.3685</v>
      </c>
      <c r="J17" s="12">
        <v>1.3697999999999999</v>
      </c>
      <c r="K17" s="15">
        <f t="shared" si="2"/>
        <v>-1.2999999999998568E-3</v>
      </c>
      <c r="L17" s="13">
        <f t="shared" si="3"/>
        <v>1.3691499999999999</v>
      </c>
      <c r="M17" s="12">
        <v>1.3461000000000001</v>
      </c>
      <c r="N17" s="14">
        <v>1.3465</v>
      </c>
      <c r="O17" s="14">
        <f t="shared" si="4"/>
        <v>1.3463000000000001</v>
      </c>
      <c r="P17" s="11">
        <f t="shared" si="5"/>
        <v>-3.9999999999995595E-4</v>
      </c>
      <c r="Q17" s="14">
        <f t="shared" si="6"/>
        <v>207.24137931034471</v>
      </c>
      <c r="R17" s="14">
        <f t="shared" si="7"/>
        <v>180.97701149425299</v>
      </c>
      <c r="S17" s="14">
        <f t="shared" si="8"/>
        <v>26.26436781609172</v>
      </c>
    </row>
    <row r="18" spans="1:19">
      <c r="A18" t="s">
        <v>50</v>
      </c>
      <c r="B18">
        <v>4937</v>
      </c>
      <c r="C18" t="s">
        <v>51</v>
      </c>
      <c r="D18" s="9">
        <v>835</v>
      </c>
      <c r="E18">
        <v>1.1794</v>
      </c>
      <c r="F18">
        <v>1.1798999999999999</v>
      </c>
      <c r="G18" s="10">
        <f t="shared" si="0"/>
        <v>-4.9999999999994493E-4</v>
      </c>
      <c r="H18" s="11">
        <f t="shared" si="1"/>
        <v>1.1796500000000001</v>
      </c>
      <c r="I18" s="12">
        <v>1.2647999999999999</v>
      </c>
      <c r="J18" s="12">
        <v>1.2649999999999999</v>
      </c>
      <c r="K18" s="12">
        <f t="shared" si="2"/>
        <v>-1.9999999999997797E-4</v>
      </c>
      <c r="L18" s="13">
        <f t="shared" si="3"/>
        <v>1.2648999999999999</v>
      </c>
      <c r="M18" s="17">
        <v>1.2503</v>
      </c>
      <c r="N18" s="14">
        <v>1.2504</v>
      </c>
      <c r="O18" s="14">
        <f t="shared" si="4"/>
        <v>1.2503500000000001</v>
      </c>
      <c r="P18" s="11">
        <f t="shared" si="5"/>
        <v>-9.9999999999988987E-5</v>
      </c>
      <c r="Q18" s="14">
        <f t="shared" si="6"/>
        <v>102.09580838323333</v>
      </c>
      <c r="R18" s="14">
        <f t="shared" si="7"/>
        <v>84.670658682634723</v>
      </c>
      <c r="S18" s="14">
        <f t="shared" si="8"/>
        <v>17.42514970059861</v>
      </c>
    </row>
    <row r="19" spans="1:19">
      <c r="A19" t="s">
        <v>52</v>
      </c>
      <c r="B19">
        <v>4939</v>
      </c>
      <c r="C19" t="s">
        <v>53</v>
      </c>
      <c r="D19" s="9">
        <v>875</v>
      </c>
      <c r="E19">
        <v>1.1780999999999999</v>
      </c>
      <c r="F19">
        <v>1.1780999999999999</v>
      </c>
      <c r="G19" s="10">
        <f t="shared" si="0"/>
        <v>0</v>
      </c>
      <c r="H19" s="11">
        <f t="shared" si="1"/>
        <v>1.1780999999999999</v>
      </c>
      <c r="I19" s="12">
        <v>1.3226</v>
      </c>
      <c r="J19" s="12">
        <v>1.3229</v>
      </c>
      <c r="K19" s="12">
        <f t="shared" si="2"/>
        <v>-2.9999999999996696E-4</v>
      </c>
      <c r="L19" s="13">
        <f t="shared" si="3"/>
        <v>1.3227500000000001</v>
      </c>
      <c r="M19" s="12">
        <v>1.302</v>
      </c>
      <c r="N19" s="14">
        <v>1.3025</v>
      </c>
      <c r="O19" s="14">
        <f t="shared" si="4"/>
        <v>1.3022499999999999</v>
      </c>
      <c r="P19" s="11">
        <f t="shared" si="5"/>
        <v>-4.9999999999994493E-4</v>
      </c>
      <c r="Q19" s="14">
        <f t="shared" si="6"/>
        <v>165.31428571428592</v>
      </c>
      <c r="R19" s="14">
        <f t="shared" si="7"/>
        <v>141.88571428571427</v>
      </c>
      <c r="S19" s="14">
        <f t="shared" si="8"/>
        <v>23.428571428571644</v>
      </c>
    </row>
    <row r="20" spans="1:19">
      <c r="A20" t="s">
        <v>54</v>
      </c>
      <c r="B20">
        <v>4937</v>
      </c>
      <c r="C20" t="s">
        <v>55</v>
      </c>
      <c r="D20" s="9">
        <v>870</v>
      </c>
      <c r="E20">
        <v>1.1773</v>
      </c>
      <c r="F20">
        <v>1.1775</v>
      </c>
      <c r="G20" s="10">
        <f t="shared" si="0"/>
        <v>-1.9999999999997797E-4</v>
      </c>
      <c r="H20" s="11">
        <f t="shared" si="1"/>
        <v>1.1774</v>
      </c>
      <c r="I20" s="12">
        <v>1.2670999999999999</v>
      </c>
      <c r="J20" s="12">
        <v>1.2668999999999999</v>
      </c>
      <c r="K20" s="12">
        <f t="shared" si="2"/>
        <v>1.9999999999997797E-4</v>
      </c>
      <c r="L20" s="13">
        <f t="shared" si="3"/>
        <v>1.2669999999999999</v>
      </c>
      <c r="M20" s="12">
        <v>1.2533000000000001</v>
      </c>
      <c r="N20" s="14">
        <v>1.2536</v>
      </c>
      <c r="O20" s="14">
        <f t="shared" si="4"/>
        <v>1.25345</v>
      </c>
      <c r="P20" s="11">
        <f t="shared" si="5"/>
        <v>-2.9999999999996696E-4</v>
      </c>
      <c r="Q20" s="14">
        <f t="shared" si="6"/>
        <v>102.98850574712634</v>
      </c>
      <c r="R20" s="14">
        <f t="shared" si="7"/>
        <v>87.413793103448228</v>
      </c>
      <c r="S20" s="14">
        <f t="shared" si="8"/>
        <v>15.574712643678112</v>
      </c>
    </row>
    <row r="21" spans="1:19">
      <c r="A21" t="s">
        <v>56</v>
      </c>
      <c r="B21">
        <v>4939</v>
      </c>
      <c r="C21" t="s">
        <v>57</v>
      </c>
      <c r="D21" s="9">
        <v>910</v>
      </c>
      <c r="E21">
        <v>1.1845000000000001</v>
      </c>
      <c r="F21">
        <v>1.1848000000000001</v>
      </c>
      <c r="G21" s="10">
        <f t="shared" si="0"/>
        <v>-2.9999999999996696E-4</v>
      </c>
      <c r="H21" s="11">
        <f t="shared" si="1"/>
        <v>1.18465</v>
      </c>
      <c r="I21" s="12">
        <v>1.3245</v>
      </c>
      <c r="J21" s="12">
        <v>1.3243</v>
      </c>
      <c r="K21" s="12">
        <f t="shared" si="2"/>
        <v>1.9999999999997797E-4</v>
      </c>
      <c r="L21" s="13">
        <f t="shared" si="3"/>
        <v>1.3244</v>
      </c>
      <c r="M21" s="12">
        <v>1.3066</v>
      </c>
      <c r="N21" s="14">
        <v>1.3070999999999999</v>
      </c>
      <c r="O21" s="14">
        <f t="shared" si="4"/>
        <v>1.3068499999999998</v>
      </c>
      <c r="P21" s="11">
        <f t="shared" si="5"/>
        <v>-4.9999999999994493E-4</v>
      </c>
      <c r="Q21" s="14">
        <f t="shared" si="6"/>
        <v>153.57142857142858</v>
      </c>
      <c r="R21" s="14">
        <f t="shared" si="7"/>
        <v>134.28571428571414</v>
      </c>
      <c r="S21" s="14">
        <f t="shared" si="8"/>
        <v>19.285714285714448</v>
      </c>
    </row>
    <row r="22" spans="1:19">
      <c r="A22" t="s">
        <v>58</v>
      </c>
      <c r="B22">
        <v>4937</v>
      </c>
      <c r="C22" t="s">
        <v>59</v>
      </c>
      <c r="D22" s="9">
        <v>940</v>
      </c>
      <c r="E22">
        <v>1.1792</v>
      </c>
      <c r="F22">
        <v>1.1789000000000001</v>
      </c>
      <c r="G22" s="10">
        <f t="shared" si="0"/>
        <v>2.9999999999996696E-4</v>
      </c>
      <c r="H22" s="11">
        <f t="shared" si="1"/>
        <v>1.1790500000000002</v>
      </c>
      <c r="I22" s="12">
        <v>1.3956</v>
      </c>
      <c r="J22" s="12">
        <v>1.3960999999999999</v>
      </c>
      <c r="K22" s="12">
        <f t="shared" si="2"/>
        <v>-4.9999999999994493E-4</v>
      </c>
      <c r="L22" s="13">
        <f t="shared" si="3"/>
        <v>1.3958499999999998</v>
      </c>
      <c r="M22" s="17">
        <v>1.3707</v>
      </c>
      <c r="N22" s="14">
        <v>1.371</v>
      </c>
      <c r="O22" s="14">
        <f t="shared" si="4"/>
        <v>1.3708499999999999</v>
      </c>
      <c r="P22" s="11">
        <f t="shared" si="5"/>
        <v>-2.9999999999996696E-4</v>
      </c>
      <c r="Q22" s="14">
        <f t="shared" si="6"/>
        <v>230.63829787234008</v>
      </c>
      <c r="R22" s="14">
        <f t="shared" si="7"/>
        <v>204.04255319148911</v>
      </c>
      <c r="S22" s="14">
        <f t="shared" si="8"/>
        <v>26.59574468085097</v>
      </c>
    </row>
    <row r="23" spans="1:19">
      <c r="A23" t="s">
        <v>60</v>
      </c>
      <c r="B23">
        <v>4939</v>
      </c>
      <c r="C23" t="s">
        <v>61</v>
      </c>
      <c r="D23" s="9">
        <v>980</v>
      </c>
      <c r="E23">
        <v>1.1752</v>
      </c>
      <c r="F23">
        <v>1.175</v>
      </c>
      <c r="G23" s="10">
        <f t="shared" si="0"/>
        <v>1.9999999999997797E-4</v>
      </c>
      <c r="H23" s="11">
        <f t="shared" si="1"/>
        <v>1.1751</v>
      </c>
      <c r="I23" s="12">
        <v>1.4867999999999999</v>
      </c>
      <c r="J23" s="12">
        <v>1.4863999999999999</v>
      </c>
      <c r="K23" s="12">
        <f t="shared" si="2"/>
        <v>3.9999999999995595E-4</v>
      </c>
      <c r="L23" s="13">
        <f t="shared" si="3"/>
        <v>1.4865999999999999</v>
      </c>
      <c r="M23" s="12">
        <v>1.4527000000000001</v>
      </c>
      <c r="N23" s="17">
        <v>1.4529000000000001</v>
      </c>
      <c r="O23" s="14">
        <f t="shared" si="4"/>
        <v>1.4528000000000001</v>
      </c>
      <c r="P23" s="11">
        <f t="shared" si="5"/>
        <v>-1.9999999999997797E-4</v>
      </c>
      <c r="Q23" s="14">
        <f t="shared" si="6"/>
        <v>317.85714285714272</v>
      </c>
      <c r="R23" s="14">
        <f t="shared" si="7"/>
        <v>283.36734693877554</v>
      </c>
      <c r="S23" s="14">
        <f t="shared" si="8"/>
        <v>34.489795918367179</v>
      </c>
    </row>
    <row r="24" spans="1:19">
      <c r="A24" t="s">
        <v>62</v>
      </c>
      <c r="B24">
        <v>4937</v>
      </c>
      <c r="C24" t="s">
        <v>63</v>
      </c>
      <c r="D24" s="9">
        <v>1000</v>
      </c>
      <c r="E24">
        <v>1.1826000000000001</v>
      </c>
      <c r="F24">
        <v>1.1823999999999999</v>
      </c>
      <c r="G24" s="10">
        <f t="shared" si="0"/>
        <v>2.0000000000020002E-4</v>
      </c>
      <c r="H24" s="11">
        <f t="shared" si="1"/>
        <v>1.1825000000000001</v>
      </c>
      <c r="I24" s="12">
        <v>1.3511</v>
      </c>
      <c r="J24" s="12">
        <v>1.3507</v>
      </c>
      <c r="K24" s="12">
        <f t="shared" si="2"/>
        <v>3.9999999999995595E-4</v>
      </c>
      <c r="L24" s="13">
        <f t="shared" si="3"/>
        <v>1.3509</v>
      </c>
      <c r="M24" s="12">
        <v>1.3285</v>
      </c>
      <c r="N24" s="14">
        <v>1.3285</v>
      </c>
      <c r="O24" s="14">
        <f t="shared" si="4"/>
        <v>1.3285</v>
      </c>
      <c r="P24" s="11">
        <f t="shared" si="5"/>
        <v>0</v>
      </c>
      <c r="Q24" s="14">
        <f t="shared" si="6"/>
        <v>168.39999999999989</v>
      </c>
      <c r="R24" s="14">
        <f t="shared" si="7"/>
        <v>145.99999999999991</v>
      </c>
      <c r="S24" s="14">
        <f t="shared" si="8"/>
        <v>22.399999999999977</v>
      </c>
    </row>
    <row r="25" spans="1:19">
      <c r="A25" t="s">
        <v>64</v>
      </c>
      <c r="B25">
        <v>4939</v>
      </c>
      <c r="C25" t="s">
        <v>65</v>
      </c>
      <c r="D25" s="9">
        <v>1050</v>
      </c>
      <c r="E25">
        <v>1.1839999999999999</v>
      </c>
      <c r="F25">
        <v>1.1841999999999999</v>
      </c>
      <c r="G25" s="10">
        <f t="shared" si="0"/>
        <v>-1.9999999999997797E-4</v>
      </c>
      <c r="H25" s="11">
        <f t="shared" si="1"/>
        <v>1.1840999999999999</v>
      </c>
      <c r="I25" s="12">
        <v>1.4158999999999999</v>
      </c>
      <c r="J25" s="12">
        <v>1.4157999999999999</v>
      </c>
      <c r="K25" s="12">
        <f t="shared" si="2"/>
        <v>9.9999999999988987E-5</v>
      </c>
      <c r="L25" s="13">
        <f t="shared" si="3"/>
        <v>1.4158499999999998</v>
      </c>
      <c r="M25" s="14">
        <v>1.3872</v>
      </c>
      <c r="N25" s="14">
        <v>1.3872</v>
      </c>
      <c r="O25" s="14">
        <f t="shared" si="4"/>
        <v>1.3872</v>
      </c>
      <c r="P25" s="11">
        <f t="shared" si="5"/>
        <v>0</v>
      </c>
      <c r="Q25" s="14">
        <f t="shared" si="6"/>
        <v>220.71428571428561</v>
      </c>
      <c r="R25" s="14">
        <f t="shared" si="7"/>
        <v>193.42857142857147</v>
      </c>
      <c r="S25" s="14">
        <f t="shared" si="8"/>
        <v>27.285714285714135</v>
      </c>
    </row>
    <row r="26" spans="1:19">
      <c r="A26" t="s">
        <v>66</v>
      </c>
      <c r="B26">
        <v>4937</v>
      </c>
      <c r="C26" t="s">
        <v>67</v>
      </c>
      <c r="D26" s="9">
        <v>1000</v>
      </c>
      <c r="E26">
        <v>1.1802999999999999</v>
      </c>
      <c r="F26">
        <v>1.1798999999999999</v>
      </c>
      <c r="G26" s="10">
        <f t="shared" si="0"/>
        <v>3.9999999999995595E-4</v>
      </c>
      <c r="H26" s="11">
        <f t="shared" si="1"/>
        <v>1.1800999999999999</v>
      </c>
      <c r="I26" s="12">
        <v>1.3182</v>
      </c>
      <c r="J26" s="12">
        <v>1.3182</v>
      </c>
      <c r="K26" s="12">
        <f t="shared" si="2"/>
        <v>0</v>
      </c>
      <c r="L26" s="13">
        <f t="shared" si="3"/>
        <v>1.3182</v>
      </c>
      <c r="M26" s="14">
        <v>1.2981</v>
      </c>
      <c r="N26" s="14">
        <v>1.2984</v>
      </c>
      <c r="O26" s="14">
        <f t="shared" si="4"/>
        <v>1.2982499999999999</v>
      </c>
      <c r="P26" s="11">
        <f t="shared" si="5"/>
        <v>-2.9999999999996696E-4</v>
      </c>
      <c r="Q26" s="14">
        <f t="shared" si="6"/>
        <v>138.10000000000011</v>
      </c>
      <c r="R26" s="14">
        <f t="shared" si="7"/>
        <v>118.14999999999998</v>
      </c>
      <c r="S26" s="14">
        <f t="shared" si="8"/>
        <v>19.950000000000131</v>
      </c>
    </row>
    <row r="27" spans="1:19">
      <c r="A27" t="s">
        <v>68</v>
      </c>
      <c r="B27">
        <v>4939</v>
      </c>
      <c r="C27" t="s">
        <v>69</v>
      </c>
      <c r="D27" s="9">
        <v>1040</v>
      </c>
      <c r="E27">
        <v>1.1729000000000001</v>
      </c>
      <c r="F27">
        <v>1.1732</v>
      </c>
      <c r="G27" s="10">
        <f t="shared" si="0"/>
        <v>-2.9999999999996696E-4</v>
      </c>
      <c r="H27" s="11">
        <f t="shared" si="1"/>
        <v>1.1730499999999999</v>
      </c>
      <c r="I27" s="12">
        <v>1.3592</v>
      </c>
      <c r="J27" s="12">
        <v>1.3595999999999999</v>
      </c>
      <c r="K27" s="12">
        <f t="shared" si="2"/>
        <v>-3.9999999999995595E-4</v>
      </c>
      <c r="L27" s="13">
        <f t="shared" si="3"/>
        <v>1.3593999999999999</v>
      </c>
      <c r="M27" s="12">
        <v>1.3375999999999999</v>
      </c>
      <c r="N27" s="14">
        <v>1.3380000000000001</v>
      </c>
      <c r="O27" s="14">
        <f t="shared" si="4"/>
        <v>1.3378000000000001</v>
      </c>
      <c r="P27" s="11">
        <f t="shared" si="5"/>
        <v>-4.0000000000017799E-4</v>
      </c>
      <c r="Q27" s="14">
        <f t="shared" si="6"/>
        <v>179.18269230769232</v>
      </c>
      <c r="R27" s="14">
        <f t="shared" si="7"/>
        <v>158.41346153846169</v>
      </c>
      <c r="S27" s="14">
        <f t="shared" si="8"/>
        <v>20.769230769230631</v>
      </c>
    </row>
    <row r="28" spans="1:19">
      <c r="A28" t="s">
        <v>70</v>
      </c>
      <c r="B28">
        <v>4937</v>
      </c>
      <c r="C28" t="s">
        <v>71</v>
      </c>
      <c r="D28" s="9">
        <v>970</v>
      </c>
      <c r="E28">
        <v>1.1688000000000001</v>
      </c>
      <c r="F28">
        <v>1.1682999999999999</v>
      </c>
      <c r="G28" s="10">
        <f t="shared" si="0"/>
        <v>5.0000000000016698E-4</v>
      </c>
      <c r="H28" s="11">
        <f t="shared" si="1"/>
        <v>1.16855</v>
      </c>
      <c r="I28" s="12">
        <v>1.2867</v>
      </c>
      <c r="J28" s="12">
        <v>1.2871999999999999</v>
      </c>
      <c r="K28" s="12">
        <f t="shared" si="2"/>
        <v>-4.9999999999994493E-4</v>
      </c>
      <c r="L28" s="13">
        <f t="shared" si="3"/>
        <v>1.28695</v>
      </c>
      <c r="M28" s="17">
        <v>1.2709999999999999</v>
      </c>
      <c r="N28" s="14">
        <v>1.2706999999999999</v>
      </c>
      <c r="O28" s="14">
        <f t="shared" si="4"/>
        <v>1.2708499999999998</v>
      </c>
      <c r="P28" s="11">
        <f t="shared" si="5"/>
        <v>2.9999999999996696E-4</v>
      </c>
      <c r="Q28" s="14">
        <f t="shared" si="6"/>
        <v>122.06185567010316</v>
      </c>
      <c r="R28" s="14">
        <f t="shared" si="7"/>
        <v>105.46391752577304</v>
      </c>
      <c r="S28" s="14">
        <f t="shared" si="8"/>
        <v>16.597938144330115</v>
      </c>
    </row>
    <row r="29" spans="1:19">
      <c r="A29" t="s">
        <v>72</v>
      </c>
      <c r="B29">
        <v>4939</v>
      </c>
      <c r="C29" t="s">
        <v>73</v>
      </c>
      <c r="D29" s="9">
        <v>1040</v>
      </c>
      <c r="E29">
        <v>1.1731</v>
      </c>
      <c r="F29">
        <v>1.1735</v>
      </c>
      <c r="G29" s="10">
        <f t="shared" si="0"/>
        <v>-3.9999999999995595E-4</v>
      </c>
      <c r="H29" s="11">
        <f t="shared" si="1"/>
        <v>1.1733</v>
      </c>
      <c r="I29" s="12">
        <v>1.3563000000000001</v>
      </c>
      <c r="J29" s="12">
        <v>1.3560000000000001</v>
      </c>
      <c r="K29" s="12">
        <f t="shared" si="2"/>
        <v>2.9999999999996696E-4</v>
      </c>
      <c r="L29" s="13">
        <f t="shared" si="3"/>
        <v>1.35615</v>
      </c>
      <c r="M29" s="14">
        <v>1.3334999999999999</v>
      </c>
      <c r="N29" s="14">
        <v>1.3337000000000001</v>
      </c>
      <c r="O29" s="14">
        <f t="shared" si="4"/>
        <v>1.3336000000000001</v>
      </c>
      <c r="P29" s="11">
        <f t="shared" si="5"/>
        <v>-2.0000000000020002E-4</v>
      </c>
      <c r="Q29" s="14">
        <f t="shared" si="6"/>
        <v>175.81730769230765</v>
      </c>
      <c r="R29" s="14">
        <f t="shared" si="7"/>
        <v>154.13461538461547</v>
      </c>
      <c r="S29" s="14">
        <f t="shared" si="8"/>
        <v>21.682692307692179</v>
      </c>
    </row>
    <row r="30" spans="1:19">
      <c r="A30" t="s">
        <v>74</v>
      </c>
      <c r="B30">
        <v>4937</v>
      </c>
      <c r="C30" t="s">
        <v>75</v>
      </c>
      <c r="D30" s="9">
        <v>1160</v>
      </c>
      <c r="E30">
        <v>1.1757</v>
      </c>
      <c r="F30">
        <v>1.1757</v>
      </c>
      <c r="G30" s="10">
        <f t="shared" si="0"/>
        <v>0</v>
      </c>
      <c r="H30" s="11">
        <f t="shared" si="1"/>
        <v>1.1757</v>
      </c>
      <c r="I30" s="12">
        <v>1.5266</v>
      </c>
      <c r="J30" s="17">
        <v>1.5270999999999999</v>
      </c>
      <c r="K30" s="12">
        <f>I30-J30</f>
        <v>-4.9999999999994493E-4</v>
      </c>
      <c r="L30" s="13">
        <f t="shared" si="3"/>
        <v>1.52685</v>
      </c>
      <c r="M30" s="14">
        <v>1.5239</v>
      </c>
      <c r="N30" s="14">
        <v>1.5239</v>
      </c>
      <c r="O30" s="14">
        <f t="shared" si="4"/>
        <v>1.5239</v>
      </c>
      <c r="P30" s="11">
        <f t="shared" si="5"/>
        <v>0</v>
      </c>
      <c r="Q30" s="14">
        <f t="shared" si="6"/>
        <v>302.71551724137942</v>
      </c>
      <c r="R30" s="14">
        <f t="shared" si="7"/>
        <v>300.17241379310349</v>
      </c>
      <c r="S30" s="14">
        <f t="shared" si="8"/>
        <v>2.5431034482759287</v>
      </c>
    </row>
    <row r="31" spans="1:19">
      <c r="A31" t="s">
        <v>76</v>
      </c>
      <c r="B31">
        <v>4939</v>
      </c>
      <c r="C31" t="s">
        <v>77</v>
      </c>
      <c r="D31" s="9">
        <v>1220</v>
      </c>
      <c r="E31">
        <v>1.1648000000000001</v>
      </c>
      <c r="F31">
        <v>1.165</v>
      </c>
      <c r="G31" s="10">
        <f t="shared" si="0"/>
        <v>-1.9999999999997797E-4</v>
      </c>
      <c r="H31" s="11">
        <f t="shared" si="1"/>
        <v>1.1649</v>
      </c>
      <c r="I31" s="12">
        <v>1.6182000000000001</v>
      </c>
      <c r="J31" s="12">
        <v>1.6176999999999999</v>
      </c>
      <c r="K31" s="12">
        <f t="shared" si="2"/>
        <v>5.0000000000016698E-4</v>
      </c>
      <c r="L31" s="13">
        <f t="shared" si="3"/>
        <v>1.61795</v>
      </c>
      <c r="M31" s="14">
        <v>1.5730999999999999</v>
      </c>
      <c r="N31" s="14">
        <v>1.5728</v>
      </c>
      <c r="O31" s="14">
        <f t="shared" si="4"/>
        <v>1.5729500000000001</v>
      </c>
      <c r="P31" s="11">
        <f t="shared" si="5"/>
        <v>2.9999999999996696E-4</v>
      </c>
      <c r="Q31" s="14">
        <f t="shared" si="6"/>
        <v>371.35245901639342</v>
      </c>
      <c r="R31" s="14">
        <f t="shared" si="7"/>
        <v>334.46721311475409</v>
      </c>
      <c r="S31" s="14">
        <f t="shared" si="8"/>
        <v>36.885245901639337</v>
      </c>
    </row>
    <row r="32" spans="1:19">
      <c r="A32" t="s">
        <v>78</v>
      </c>
      <c r="B32">
        <v>4937</v>
      </c>
      <c r="C32" t="s">
        <v>79</v>
      </c>
      <c r="D32" s="9">
        <v>955</v>
      </c>
      <c r="E32">
        <v>1.1661999999999999</v>
      </c>
      <c r="F32">
        <v>1.1658999999999999</v>
      </c>
      <c r="G32" s="10">
        <f t="shared" si="0"/>
        <v>2.9999999999996696E-4</v>
      </c>
      <c r="H32" s="11">
        <f t="shared" si="1"/>
        <v>1.1660499999999998</v>
      </c>
      <c r="I32" s="12">
        <v>1.3620000000000001</v>
      </c>
      <c r="J32" s="12">
        <v>1.3614999999999999</v>
      </c>
      <c r="K32" s="12">
        <f t="shared" si="2"/>
        <v>5.0000000000016698E-4</v>
      </c>
      <c r="L32" s="13">
        <f t="shared" si="3"/>
        <v>1.36175</v>
      </c>
      <c r="M32" s="14">
        <v>1.3387</v>
      </c>
      <c r="N32" s="14">
        <v>1.3391999999999999</v>
      </c>
      <c r="O32" s="14">
        <f t="shared" si="4"/>
        <v>1.3389500000000001</v>
      </c>
      <c r="P32" s="11">
        <f t="shared" si="5"/>
        <v>-4.9999999999994493E-4</v>
      </c>
      <c r="Q32" s="14">
        <f t="shared" si="6"/>
        <v>204.92146596858663</v>
      </c>
      <c r="R32" s="14">
        <f t="shared" si="7"/>
        <v>181.04712041884844</v>
      </c>
      <c r="S32" s="14">
        <f t="shared" si="8"/>
        <v>23.874345549738194</v>
      </c>
    </row>
    <row r="33" spans="1:19">
      <c r="A33" t="s">
        <v>80</v>
      </c>
      <c r="B33">
        <v>4939</v>
      </c>
      <c r="C33" t="s">
        <v>81</v>
      </c>
      <c r="D33" s="9">
        <v>1000</v>
      </c>
      <c r="E33">
        <v>1.1725000000000001</v>
      </c>
      <c r="F33">
        <v>1.1729000000000001</v>
      </c>
      <c r="G33" s="10">
        <f t="shared" si="0"/>
        <v>-3.9999999999995595E-4</v>
      </c>
      <c r="H33" s="11">
        <f t="shared" si="1"/>
        <v>1.1727000000000001</v>
      </c>
      <c r="I33" s="12">
        <v>1.4517</v>
      </c>
      <c r="J33" s="12">
        <v>1.4520999999999999</v>
      </c>
      <c r="K33" s="12">
        <f t="shared" si="2"/>
        <v>-3.9999999999995595E-4</v>
      </c>
      <c r="L33" s="13">
        <f t="shared" si="3"/>
        <v>1.4519</v>
      </c>
      <c r="M33" s="14">
        <v>1.4227000000000001</v>
      </c>
      <c r="N33" s="14">
        <v>1.4229000000000001</v>
      </c>
      <c r="O33" s="14">
        <f t="shared" si="4"/>
        <v>1.4228000000000001</v>
      </c>
      <c r="P33" s="11">
        <f t="shared" si="5"/>
        <v>-1.9999999999997797E-4</v>
      </c>
      <c r="Q33" s="14">
        <f t="shared" si="6"/>
        <v>279.19999999999987</v>
      </c>
      <c r="R33" s="14">
        <f t="shared" si="7"/>
        <v>250.1</v>
      </c>
      <c r="S33" s="14">
        <f t="shared" si="8"/>
        <v>29.099999999999881</v>
      </c>
    </row>
    <row r="34" spans="1:19">
      <c r="A34" t="s">
        <v>82</v>
      </c>
      <c r="B34">
        <v>4937</v>
      </c>
      <c r="C34" t="s">
        <v>83</v>
      </c>
      <c r="D34" s="9">
        <v>1100</v>
      </c>
      <c r="E34">
        <v>1.1736</v>
      </c>
      <c r="F34">
        <v>1.1732</v>
      </c>
      <c r="G34" s="10">
        <f t="shared" si="0"/>
        <v>3.9999999999995595E-4</v>
      </c>
      <c r="H34" s="11">
        <f t="shared" si="1"/>
        <v>1.1734</v>
      </c>
      <c r="I34" s="12">
        <v>1.3531</v>
      </c>
      <c r="J34" s="12">
        <v>1.3532999999999999</v>
      </c>
      <c r="K34" s="12">
        <f t="shared" si="2"/>
        <v>-1.9999999999997797E-4</v>
      </c>
      <c r="L34" s="13">
        <f t="shared" si="3"/>
        <v>1.3532</v>
      </c>
      <c r="M34" s="14">
        <v>1.3305</v>
      </c>
      <c r="N34" s="14">
        <v>1.331</v>
      </c>
      <c r="O34" s="14">
        <f t="shared" si="4"/>
        <v>1.3307500000000001</v>
      </c>
      <c r="P34" s="11">
        <f t="shared" si="5"/>
        <v>-4.9999999999994493E-4</v>
      </c>
      <c r="Q34" s="14">
        <f t="shared" si="6"/>
        <v>163.45454545454541</v>
      </c>
      <c r="R34" s="14">
        <f t="shared" si="7"/>
        <v>143.04545454545465</v>
      </c>
      <c r="S34" s="14">
        <f t="shared" si="8"/>
        <v>20.409090909090764</v>
      </c>
    </row>
    <row r="35" spans="1:19">
      <c r="A35" t="s">
        <v>84</v>
      </c>
      <c r="B35">
        <v>4939</v>
      </c>
      <c r="C35" t="s">
        <v>85</v>
      </c>
      <c r="D35" s="9">
        <v>1160</v>
      </c>
      <c r="E35">
        <v>1.1692</v>
      </c>
      <c r="F35">
        <v>1.169</v>
      </c>
      <c r="G35" s="10">
        <f t="shared" si="0"/>
        <v>1.9999999999997797E-4</v>
      </c>
      <c r="H35" s="11">
        <f t="shared" si="1"/>
        <v>1.1691</v>
      </c>
      <c r="I35" s="12">
        <v>1.4672000000000001</v>
      </c>
      <c r="J35" s="12">
        <v>1.4670000000000001</v>
      </c>
      <c r="K35" s="12">
        <f t="shared" si="2"/>
        <v>1.9999999999997797E-4</v>
      </c>
      <c r="L35" s="13">
        <f t="shared" si="3"/>
        <v>1.4671000000000001</v>
      </c>
      <c r="M35" s="14">
        <v>1.4351</v>
      </c>
      <c r="N35" s="14">
        <v>1.4351</v>
      </c>
      <c r="O35" s="14">
        <f t="shared" si="4"/>
        <v>1.4351</v>
      </c>
      <c r="P35" s="11">
        <f t="shared" si="5"/>
        <v>0</v>
      </c>
      <c r="Q35" s="14">
        <f t="shared" si="6"/>
        <v>256.89655172413802</v>
      </c>
      <c r="R35" s="14">
        <f t="shared" si="7"/>
        <v>229.31034482758622</v>
      </c>
      <c r="S35" s="14">
        <f t="shared" si="8"/>
        <v>27.586206896551801</v>
      </c>
    </row>
    <row r="36" spans="1:19">
      <c r="A36" t="s">
        <v>86</v>
      </c>
      <c r="B36">
        <v>4937</v>
      </c>
      <c r="C36" t="s">
        <v>87</v>
      </c>
      <c r="D36" s="9">
        <v>1120</v>
      </c>
      <c r="E36">
        <v>1.1762999999999999</v>
      </c>
      <c r="F36">
        <v>1.1762999999999999</v>
      </c>
      <c r="G36" s="10">
        <f t="shared" si="0"/>
        <v>0</v>
      </c>
      <c r="H36" s="11">
        <f t="shared" si="1"/>
        <v>1.1762999999999999</v>
      </c>
      <c r="I36" s="12">
        <v>1.3464</v>
      </c>
      <c r="J36" s="12">
        <v>1.3463000000000001</v>
      </c>
      <c r="K36" s="12">
        <f t="shared" si="2"/>
        <v>9.9999999999988987E-5</v>
      </c>
      <c r="L36" s="13">
        <f t="shared" si="3"/>
        <v>1.3463500000000002</v>
      </c>
      <c r="M36" s="14">
        <v>1.3248</v>
      </c>
      <c r="N36" s="14">
        <v>1.325</v>
      </c>
      <c r="O36" s="14">
        <f t="shared" si="4"/>
        <v>1.3249</v>
      </c>
      <c r="P36" s="11">
        <f t="shared" si="5"/>
        <v>-1.9999999999997797E-4</v>
      </c>
      <c r="Q36" s="14">
        <f t="shared" si="6"/>
        <v>151.83035714285737</v>
      </c>
      <c r="R36" s="14">
        <f t="shared" si="7"/>
        <v>132.67857142857147</v>
      </c>
      <c r="S36" s="14">
        <f t="shared" si="8"/>
        <v>19.151785714285893</v>
      </c>
    </row>
    <row r="37" spans="1:19">
      <c r="A37" t="s">
        <v>88</v>
      </c>
      <c r="B37">
        <v>4939</v>
      </c>
      <c r="C37" t="s">
        <v>89</v>
      </c>
      <c r="D37" s="9">
        <v>1170</v>
      </c>
      <c r="E37">
        <v>1.1828000000000001</v>
      </c>
      <c r="F37">
        <v>1.1822999999999999</v>
      </c>
      <c r="G37" s="10">
        <f t="shared" si="0"/>
        <v>5.0000000000016698E-4</v>
      </c>
      <c r="H37" s="11">
        <f t="shared" si="1"/>
        <v>1.18255</v>
      </c>
      <c r="I37" s="12">
        <v>1.4531000000000001</v>
      </c>
      <c r="J37" s="12">
        <v>1.4529000000000001</v>
      </c>
      <c r="K37" s="12">
        <f t="shared" si="2"/>
        <v>1.9999999999997797E-4</v>
      </c>
      <c r="L37" s="13">
        <f t="shared" si="3"/>
        <v>1.4530000000000001</v>
      </c>
      <c r="M37" s="14">
        <v>1.4239999999999999</v>
      </c>
      <c r="N37" s="14">
        <v>1.4244000000000001</v>
      </c>
      <c r="O37" s="14">
        <f t="shared" si="4"/>
        <v>1.4241999999999999</v>
      </c>
      <c r="P37" s="11">
        <f t="shared" si="5"/>
        <v>-4.0000000000017799E-4</v>
      </c>
      <c r="Q37" s="14">
        <f t="shared" si="6"/>
        <v>231.15384615384625</v>
      </c>
      <c r="R37" s="14">
        <f t="shared" si="7"/>
        <v>206.53846153846149</v>
      </c>
      <c r="S37" s="14">
        <f t="shared" si="8"/>
        <v>24.615384615384755</v>
      </c>
    </row>
    <row r="38" spans="1:19">
      <c r="A38" t="s">
        <v>90</v>
      </c>
      <c r="B38">
        <v>4937</v>
      </c>
      <c r="C38" t="s">
        <v>91</v>
      </c>
      <c r="D38" s="9">
        <v>1065</v>
      </c>
      <c r="E38">
        <v>1.1714</v>
      </c>
      <c r="F38">
        <v>1.1711</v>
      </c>
      <c r="G38" s="10">
        <f t="shared" si="0"/>
        <v>2.9999999999996696E-4</v>
      </c>
      <c r="H38" s="11">
        <f t="shared" si="1"/>
        <v>1.1712500000000001</v>
      </c>
      <c r="I38" s="12">
        <v>1.3963000000000001</v>
      </c>
      <c r="J38" s="12">
        <v>1.3964000000000001</v>
      </c>
      <c r="K38" s="12">
        <f t="shared" si="2"/>
        <v>-9.9999999999988987E-5</v>
      </c>
      <c r="L38" s="13">
        <f t="shared" si="3"/>
        <v>1.39635</v>
      </c>
      <c r="M38" s="14">
        <v>1.3708</v>
      </c>
      <c r="N38" s="14">
        <v>1.3714</v>
      </c>
      <c r="O38" s="14">
        <f t="shared" si="4"/>
        <v>1.3711</v>
      </c>
      <c r="P38" s="11">
        <f t="shared" si="5"/>
        <v>-5.9999999999993392E-4</v>
      </c>
      <c r="Q38" s="14">
        <f t="shared" si="6"/>
        <v>211.36150234741771</v>
      </c>
      <c r="R38" s="14">
        <f t="shared" si="7"/>
        <v>187.65258215962427</v>
      </c>
      <c r="S38" s="14">
        <f t="shared" si="8"/>
        <v>23.708920187793439</v>
      </c>
    </row>
    <row r="39" spans="1:19">
      <c r="A39" t="s">
        <v>92</v>
      </c>
      <c r="B39">
        <v>4939</v>
      </c>
      <c r="C39" t="s">
        <v>93</v>
      </c>
      <c r="D39" s="9">
        <v>1100</v>
      </c>
      <c r="E39">
        <v>1.1613</v>
      </c>
      <c r="F39">
        <v>1.1613</v>
      </c>
      <c r="G39" s="10">
        <f t="shared" si="0"/>
        <v>0</v>
      </c>
      <c r="H39" s="11">
        <f t="shared" si="1"/>
        <v>1.1613</v>
      </c>
      <c r="I39" s="12">
        <v>1.4918</v>
      </c>
      <c r="J39" s="12">
        <v>1.4921</v>
      </c>
      <c r="K39" s="12">
        <f t="shared" si="2"/>
        <v>-2.9999999999996696E-4</v>
      </c>
      <c r="L39" s="13">
        <f t="shared" si="3"/>
        <v>1.4919500000000001</v>
      </c>
      <c r="M39" s="14">
        <v>1.4575</v>
      </c>
      <c r="N39" s="14">
        <v>1.4579</v>
      </c>
      <c r="O39" s="14">
        <f t="shared" si="4"/>
        <v>1.4577</v>
      </c>
      <c r="P39" s="11">
        <f t="shared" si="5"/>
        <v>-3.9999999999995595E-4</v>
      </c>
      <c r="Q39" s="14">
        <f t="shared" si="6"/>
        <v>300.59090909090912</v>
      </c>
      <c r="R39" s="14">
        <f t="shared" si="7"/>
        <v>269.45454545454544</v>
      </c>
      <c r="S39" s="14">
        <f t="shared" si="8"/>
        <v>31.136363636363683</v>
      </c>
    </row>
    <row r="40" spans="1:19">
      <c r="A40" t="s">
        <v>94</v>
      </c>
      <c r="B40">
        <v>4937</v>
      </c>
      <c r="C40" t="s">
        <v>95</v>
      </c>
      <c r="D40" s="9">
        <v>920</v>
      </c>
      <c r="E40">
        <v>1.1658999999999999</v>
      </c>
      <c r="F40">
        <v>1.1658999999999999</v>
      </c>
      <c r="G40" s="10">
        <f t="shared" si="0"/>
        <v>0</v>
      </c>
      <c r="H40" s="11">
        <f t="shared" si="1"/>
        <v>1.1658999999999999</v>
      </c>
      <c r="I40" s="12">
        <v>1.3613</v>
      </c>
      <c r="J40" s="12">
        <v>1.3614999999999999</v>
      </c>
      <c r="K40" s="12">
        <f t="shared" si="2"/>
        <v>-1.9999999999997797E-4</v>
      </c>
      <c r="L40" s="13">
        <f t="shared" si="3"/>
        <v>1.3613999999999999</v>
      </c>
      <c r="M40" s="14">
        <v>1.3380000000000001</v>
      </c>
      <c r="N40" s="14">
        <v>1.3381000000000001</v>
      </c>
      <c r="O40" s="14">
        <f t="shared" si="4"/>
        <v>1.33805</v>
      </c>
      <c r="P40" s="11">
        <f t="shared" si="5"/>
        <v>-9.9999999999988987E-5</v>
      </c>
      <c r="Q40" s="14">
        <f t="shared" si="6"/>
        <v>212.5</v>
      </c>
      <c r="R40" s="14">
        <f t="shared" si="7"/>
        <v>187.11956521739134</v>
      </c>
      <c r="S40" s="14">
        <f t="shared" si="8"/>
        <v>25.38043478260866</v>
      </c>
    </row>
    <row r="41" spans="1:19">
      <c r="A41" t="s">
        <v>96</v>
      </c>
      <c r="B41">
        <v>4939</v>
      </c>
      <c r="C41" t="s">
        <v>97</v>
      </c>
      <c r="D41" s="9">
        <v>960</v>
      </c>
      <c r="E41">
        <v>1.1655</v>
      </c>
      <c r="F41">
        <v>1.1659999999999999</v>
      </c>
      <c r="G41" s="10">
        <f t="shared" si="0"/>
        <v>-4.9999999999994493E-4</v>
      </c>
      <c r="H41" s="11">
        <f t="shared" si="1"/>
        <v>1.1657500000000001</v>
      </c>
      <c r="I41" s="12">
        <v>1.4327000000000001</v>
      </c>
      <c r="J41" s="12">
        <v>1.4321999999999999</v>
      </c>
      <c r="K41" s="12">
        <f t="shared" si="2"/>
        <v>5.0000000000016698E-4</v>
      </c>
      <c r="L41" s="13">
        <f t="shared" si="3"/>
        <v>1.43245</v>
      </c>
      <c r="M41" s="14">
        <v>1.4029</v>
      </c>
      <c r="N41" s="14">
        <v>1.4031</v>
      </c>
      <c r="O41" s="14">
        <f t="shared" si="4"/>
        <v>1.403</v>
      </c>
      <c r="P41" s="11">
        <f t="shared" si="5"/>
        <v>-1.9999999999997797E-4</v>
      </c>
      <c r="Q41" s="14">
        <f t="shared" si="6"/>
        <v>277.81249999999994</v>
      </c>
      <c r="R41" s="14">
        <f t="shared" si="7"/>
        <v>247.13541666666666</v>
      </c>
      <c r="S41" s="14">
        <f t="shared" si="8"/>
        <v>30.677083333333286</v>
      </c>
    </row>
    <row r="42" spans="1:19">
      <c r="A42" t="s">
        <v>98</v>
      </c>
      <c r="B42">
        <v>4937</v>
      </c>
      <c r="C42" t="s">
        <v>99</v>
      </c>
      <c r="D42" s="9">
        <v>1355</v>
      </c>
      <c r="E42">
        <v>1.1682999999999999</v>
      </c>
      <c r="F42">
        <v>1.1678999999999999</v>
      </c>
      <c r="G42" s="10">
        <f t="shared" si="0"/>
        <v>3.9999999999995595E-4</v>
      </c>
      <c r="H42" s="11">
        <f t="shared" si="1"/>
        <v>1.1680999999999999</v>
      </c>
      <c r="I42" s="12">
        <v>1.4329000000000001</v>
      </c>
      <c r="J42" s="12">
        <v>1.4326000000000001</v>
      </c>
      <c r="K42" s="12">
        <f t="shared" si="2"/>
        <v>2.9999999999996696E-4</v>
      </c>
      <c r="L42" s="13">
        <f t="shared" si="3"/>
        <v>1.43275</v>
      </c>
      <c r="M42" s="14">
        <v>1.4013</v>
      </c>
      <c r="N42" s="14">
        <v>1.4009</v>
      </c>
      <c r="O42" s="14">
        <f t="shared" si="4"/>
        <v>1.4011</v>
      </c>
      <c r="P42" s="11">
        <f t="shared" si="5"/>
        <v>3.9999999999995595E-4</v>
      </c>
      <c r="Q42" s="14">
        <f t="shared" si="6"/>
        <v>195.3136531365314</v>
      </c>
      <c r="R42" s="14">
        <f t="shared" si="7"/>
        <v>171.95571955719564</v>
      </c>
      <c r="S42" s="14">
        <f t="shared" si="8"/>
        <v>23.357933579335764</v>
      </c>
    </row>
    <row r="43" spans="1:19">
      <c r="A43" t="s">
        <v>100</v>
      </c>
      <c r="B43">
        <v>4939</v>
      </c>
      <c r="C43" t="s">
        <v>101</v>
      </c>
      <c r="D43" s="9">
        <v>1400</v>
      </c>
      <c r="E43">
        <v>1.1626000000000001</v>
      </c>
      <c r="F43">
        <v>1.1625000000000001</v>
      </c>
      <c r="G43" s="10">
        <f t="shared" si="0"/>
        <v>9.9999999999988987E-5</v>
      </c>
      <c r="H43" s="11">
        <f t="shared" si="1"/>
        <v>1.16255</v>
      </c>
      <c r="I43" s="12">
        <v>1.4694</v>
      </c>
      <c r="J43" s="12">
        <v>1.4695</v>
      </c>
      <c r="K43" s="12">
        <f t="shared" si="2"/>
        <v>-9.9999999999988987E-5</v>
      </c>
      <c r="L43" s="13">
        <f t="shared" si="3"/>
        <v>1.4694500000000001</v>
      </c>
      <c r="M43" s="14">
        <v>1.4327000000000001</v>
      </c>
      <c r="N43" s="14">
        <v>1.4328000000000001</v>
      </c>
      <c r="O43" s="14">
        <f t="shared" si="4"/>
        <v>1.43275</v>
      </c>
      <c r="P43" s="11">
        <f t="shared" si="5"/>
        <v>-9.9999999999988987E-5</v>
      </c>
      <c r="Q43" s="14">
        <f t="shared" si="6"/>
        <v>219.21428571428584</v>
      </c>
      <c r="R43" s="14">
        <f t="shared" si="7"/>
        <v>193</v>
      </c>
      <c r="S43" s="14">
        <f t="shared" si="8"/>
        <v>26.214285714285836</v>
      </c>
    </row>
    <row r="44" spans="1:19">
      <c r="A44" t="s">
        <v>102</v>
      </c>
      <c r="B44">
        <v>4937</v>
      </c>
      <c r="C44" t="s">
        <v>103</v>
      </c>
      <c r="D44" s="9">
        <v>1200</v>
      </c>
      <c r="E44">
        <v>1.1679999999999999</v>
      </c>
      <c r="F44">
        <v>1.1681999999999999</v>
      </c>
      <c r="G44" s="10">
        <f t="shared" si="0"/>
        <v>-1.9999999999997797E-4</v>
      </c>
      <c r="H44" s="11">
        <f t="shared" si="1"/>
        <v>1.1680999999999999</v>
      </c>
      <c r="I44" s="12">
        <v>1.3542000000000001</v>
      </c>
      <c r="J44" s="12">
        <v>1.3540000000000001</v>
      </c>
      <c r="K44" s="12">
        <f t="shared" si="2"/>
        <v>1.9999999999997797E-4</v>
      </c>
      <c r="L44" s="13">
        <f t="shared" si="3"/>
        <v>1.3541000000000001</v>
      </c>
      <c r="M44" s="14">
        <v>1.3302</v>
      </c>
      <c r="N44" s="14">
        <v>1.3307</v>
      </c>
      <c r="O44" s="14">
        <f t="shared" si="4"/>
        <v>1.3304499999999999</v>
      </c>
      <c r="P44" s="11">
        <f t="shared" si="5"/>
        <v>-4.9999999999994493E-4</v>
      </c>
      <c r="Q44" s="14">
        <f t="shared" si="6"/>
        <v>155.00000000000014</v>
      </c>
      <c r="R44" s="14">
        <f t="shared" si="7"/>
        <v>135.29166666666666</v>
      </c>
      <c r="S44" s="14">
        <f t="shared" si="8"/>
        <v>19.708333333333485</v>
      </c>
    </row>
    <row r="45" spans="1:19">
      <c r="A45" t="s">
        <v>104</v>
      </c>
      <c r="B45">
        <v>4939</v>
      </c>
      <c r="C45" t="s">
        <v>105</v>
      </c>
      <c r="D45" s="9">
        <v>1280</v>
      </c>
      <c r="E45">
        <v>1.1718</v>
      </c>
      <c r="F45">
        <v>1.1717</v>
      </c>
      <c r="G45" s="10">
        <f t="shared" si="0"/>
        <v>9.9999999999988987E-5</v>
      </c>
      <c r="H45" s="11">
        <f t="shared" si="1"/>
        <v>1.1717499999999998</v>
      </c>
      <c r="I45" s="12">
        <v>1.4388000000000001</v>
      </c>
      <c r="J45" s="12">
        <v>1.4387000000000001</v>
      </c>
      <c r="K45" s="12">
        <f t="shared" si="2"/>
        <v>9.9999999999988987E-5</v>
      </c>
      <c r="L45" s="13">
        <f t="shared" si="3"/>
        <v>1.4387500000000002</v>
      </c>
      <c r="M45" s="14">
        <v>1.4087000000000001</v>
      </c>
      <c r="N45" s="14">
        <v>1.4087000000000001</v>
      </c>
      <c r="O45" s="14">
        <f t="shared" si="4"/>
        <v>1.4087000000000001</v>
      </c>
      <c r="P45" s="11">
        <f t="shared" si="5"/>
        <v>0</v>
      </c>
      <c r="Q45" s="14">
        <f t="shared" si="6"/>
        <v>208.59375000000026</v>
      </c>
      <c r="R45" s="14">
        <f t="shared" si="7"/>
        <v>185.11718750000017</v>
      </c>
      <c r="S45" s="14">
        <f t="shared" si="8"/>
        <v>23.476562500000085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E15" sqref="E15"/>
    </sheetView>
  </sheetViews>
  <sheetFormatPr defaultRowHeight="15"/>
  <cols>
    <col min="1" max="1" width="12.140625" bestFit="1" customWidth="1"/>
    <col min="7" max="7" width="12.140625" bestFit="1" customWidth="1"/>
  </cols>
  <sheetData>
    <row r="1" spans="1:10">
      <c r="A1" s="18" t="s">
        <v>108</v>
      </c>
      <c r="B1" s="19"/>
      <c r="C1" s="19"/>
      <c r="D1" s="20"/>
      <c r="G1" s="18" t="s">
        <v>107</v>
      </c>
      <c r="H1" s="19"/>
      <c r="I1" s="19"/>
      <c r="J1" s="20"/>
    </row>
    <row r="2" spans="1:10">
      <c r="A2" s="21"/>
      <c r="B2" s="5" t="s">
        <v>15</v>
      </c>
      <c r="C2" s="5" t="s">
        <v>16</v>
      </c>
      <c r="D2" s="2" t="s">
        <v>17</v>
      </c>
      <c r="G2" s="21"/>
      <c r="H2" s="5" t="s">
        <v>15</v>
      </c>
      <c r="I2" s="5" t="s">
        <v>16</v>
      </c>
      <c r="J2" s="2" t="s">
        <v>17</v>
      </c>
    </row>
    <row r="3" spans="1:10">
      <c r="A3" s="22" t="s">
        <v>106</v>
      </c>
      <c r="B3" s="6" t="s">
        <v>21</v>
      </c>
      <c r="C3" s="6" t="s">
        <v>21</v>
      </c>
      <c r="D3" s="7" t="s">
        <v>21</v>
      </c>
      <c r="G3" s="22" t="s">
        <v>106</v>
      </c>
      <c r="H3" s="6" t="s">
        <v>21</v>
      </c>
      <c r="I3" s="6" t="s">
        <v>21</v>
      </c>
      <c r="J3" s="7" t="s">
        <v>21</v>
      </c>
    </row>
    <row r="4" spans="1:10">
      <c r="A4" s="23">
        <v>0.01</v>
      </c>
      <c r="B4" s="24">
        <f>'Raw Data'!Q4</f>
        <v>40.481927710843465</v>
      </c>
      <c r="C4" s="24">
        <f>'Raw Data'!R4</f>
        <v>26.807228915662506</v>
      </c>
      <c r="D4" s="25">
        <f>B4-C4</f>
        <v>13.674698795180959</v>
      </c>
      <c r="G4" s="23">
        <v>0.01</v>
      </c>
      <c r="H4" s="24">
        <f>'Raw Data'!Q5</f>
        <v>58.043478260869442</v>
      </c>
      <c r="I4" s="24">
        <f>'Raw Data'!R5</f>
        <v>44.836956521738898</v>
      </c>
      <c r="J4" s="25">
        <f>H4-I4</f>
        <v>13.206521739130544</v>
      </c>
    </row>
    <row r="5" spans="1:10">
      <c r="A5" s="23">
        <v>0.05</v>
      </c>
      <c r="B5" s="24">
        <f>'Raw Data'!Q6</f>
        <v>35.948275862068897</v>
      </c>
      <c r="C5" s="24">
        <f>'Raw Data'!R6</f>
        <v>27.643678160919556</v>
      </c>
      <c r="D5" s="25">
        <f t="shared" ref="D5:D10" si="0">B5-C5</f>
        <v>8.3045977011493406</v>
      </c>
      <c r="G5" s="23">
        <v>0.05</v>
      </c>
      <c r="H5" s="24">
        <f>'Raw Data'!Q7</f>
        <v>39.105691056910658</v>
      </c>
      <c r="I5" s="24">
        <f>'Raw Data'!R7</f>
        <v>31.571815718157254</v>
      </c>
      <c r="J5" s="25">
        <f t="shared" ref="J5:J10" si="1">H5-I5</f>
        <v>7.5338753387534041</v>
      </c>
    </row>
    <row r="6" spans="1:10">
      <c r="A6" s="23">
        <v>0.1</v>
      </c>
      <c r="B6" s="24">
        <f>'Raw Data'!Q8+'Raw Data'!Q10+'Raw Data'!Q12</f>
        <v>285.90529391256609</v>
      </c>
      <c r="C6" s="24">
        <f>'Raw Data'!R8+'Raw Data'!R10+'Raw Data'!R12</f>
        <v>235.42976530018066</v>
      </c>
      <c r="D6" s="25">
        <f t="shared" si="0"/>
        <v>50.475528612385432</v>
      </c>
      <c r="G6" s="23">
        <v>0.1</v>
      </c>
      <c r="H6" s="24">
        <f>'Raw Data'!Q9+'Raw Data'!Q11+'Raw Data'!Q13</f>
        <v>323.78114355231128</v>
      </c>
      <c r="I6" s="24">
        <f>'Raw Data'!R9+'Raw Data'!R11+'Raw Data'!R13</f>
        <v>272.27879156528758</v>
      </c>
      <c r="J6" s="25">
        <f t="shared" si="1"/>
        <v>51.502351987023701</v>
      </c>
    </row>
    <row r="7" spans="1:10">
      <c r="A7" s="23">
        <v>0.2</v>
      </c>
      <c r="B7" s="24">
        <f>'Raw Data'!Q14+'Raw Data'!Q16+'Raw Data'!Q18+'Raw Data'!Q20</f>
        <v>554.7301474636929</v>
      </c>
      <c r="C7" s="24">
        <f>'Raw Data'!R14+'Raw Data'!R16+'Raw Data'!R18+'Raw Data'!R20</f>
        <v>474.90290416703533</v>
      </c>
      <c r="D7" s="25">
        <f t="shared" si="0"/>
        <v>79.827243296657571</v>
      </c>
      <c r="G7" s="23">
        <v>0.2</v>
      </c>
      <c r="H7" s="24">
        <f>'Raw Data'!Q15+'Raw Data'!Q17+'Raw Data'!Q19+'Raw Data'!Q21</f>
        <v>901.90090311986876</v>
      </c>
      <c r="I7" s="24">
        <f>'Raw Data'!R15+'Raw Data'!R17+'Raw Data'!R19+'Raw Data'!R21</f>
        <v>791.07701149425304</v>
      </c>
      <c r="J7" s="25">
        <f t="shared" si="1"/>
        <v>110.82389162561572</v>
      </c>
    </row>
    <row r="8" spans="1:10">
      <c r="A8" s="23">
        <v>0.3</v>
      </c>
      <c r="B8" s="24">
        <f>'Raw Data'!Q22+'Raw Data'!Q24+'Raw Data'!Q26+'Raw Data'!Q28</f>
        <v>659.20015354244322</v>
      </c>
      <c r="C8" s="24">
        <f>'Raw Data'!R22+'Raw Data'!R24+'Raw Data'!R26+'Raw Data'!R28</f>
        <v>573.65647071726198</v>
      </c>
      <c r="D8" s="25">
        <f t="shared" si="0"/>
        <v>85.543682825181236</v>
      </c>
      <c r="G8" s="23">
        <v>0.3</v>
      </c>
      <c r="H8" s="24">
        <f>'Raw Data'!Q23+'Raw Data'!Q25+'Raw Data'!Q27+'Raw Data'!Q29</f>
        <v>893.57142857142821</v>
      </c>
      <c r="I8" s="24">
        <f>'Raw Data'!R23+'Raw Data'!R25+'Raw Data'!R27+'Raw Data'!R29</f>
        <v>789.34399529042412</v>
      </c>
      <c r="J8" s="25">
        <f t="shared" si="1"/>
        <v>104.2274332810041</v>
      </c>
    </row>
    <row r="9" spans="1:10">
      <c r="A9" s="23">
        <v>0.45</v>
      </c>
      <c r="B9" s="24">
        <f>'Raw Data'!Q30+'Raw Data'!Q32+'Raw Data'!Q34+'Raw Data'!Q36</f>
        <v>822.92188580736877</v>
      </c>
      <c r="C9" s="24">
        <f>'Raw Data'!R30+'Raw Data'!R32+'Raw Data'!R34+'Raw Data'!R36</f>
        <v>756.94356018597796</v>
      </c>
      <c r="D9" s="25">
        <f t="shared" si="0"/>
        <v>65.978325621390809</v>
      </c>
      <c r="G9" s="23">
        <v>0.45</v>
      </c>
      <c r="H9" s="24">
        <f>'Raw Data'!Q31+'Raw Data'!Q33+'Raw Data'!Q35+'Raw Data'!Q37</f>
        <v>1138.6028568943775</v>
      </c>
      <c r="I9" s="24">
        <f>'Raw Data'!R31+'Raw Data'!R33+'Raw Data'!R35+'Raw Data'!R37</f>
        <v>1020.4160194808017</v>
      </c>
      <c r="J9" s="25">
        <f t="shared" si="1"/>
        <v>118.18683741357586</v>
      </c>
    </row>
    <row r="10" spans="1:10">
      <c r="A10" s="22">
        <v>0.6</v>
      </c>
      <c r="B10" s="26">
        <f>'Raw Data'!Q38+'Raw Data'!Q40+'Raw Data'!Q42+'Raw Data'!Q44</f>
        <v>774.1751554839492</v>
      </c>
      <c r="C10" s="26">
        <f>'Raw Data'!R38+'Raw Data'!R40+'Raw Data'!R42+'Raw Data'!R44</f>
        <v>682.01953360087782</v>
      </c>
      <c r="D10" s="27">
        <f t="shared" si="0"/>
        <v>92.155621883071376</v>
      </c>
      <c r="G10" s="22">
        <v>0.6</v>
      </c>
      <c r="H10" s="26">
        <f>'Raw Data'!Q39+'Raw Data'!Q41+'Raw Data'!Q43+'Raw Data'!Q45</f>
        <v>1006.211444805195</v>
      </c>
      <c r="I10" s="26">
        <f>'Raw Data'!R39+'Raw Data'!R41+'Raw Data'!R43+'Raw Data'!R45</f>
        <v>894.70714962121224</v>
      </c>
      <c r="J10" s="27">
        <f t="shared" si="1"/>
        <v>111.50429518398278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gracec</cp:lastModifiedBy>
  <dcterms:created xsi:type="dcterms:W3CDTF">2011-07-25T14:11:50Z</dcterms:created>
  <dcterms:modified xsi:type="dcterms:W3CDTF">2011-07-27T13:36:42Z</dcterms:modified>
</cp:coreProperties>
</file>